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417B5FFD-611A-477F-A240-B088274A42A0}" xr6:coauthVersionLast="43" xr6:coauthVersionMax="43" xr10:uidLastSave="{00000000-0000-0000-0000-000000000000}"/>
  <bookViews>
    <workbookView xWindow="-120" yWindow="-120" windowWidth="20730" windowHeight="11160" activeTab="2" xr2:uid="{CE335743-76A4-4763-A269-FBE58180E256}"/>
  </bookViews>
  <sheets>
    <sheet name="QUADRO COMPETITIVO" sheetId="1" r:id="rId1"/>
    <sheet name="DIVISÃO A" sheetId="2" r:id="rId2"/>
    <sheet name="DIVISÃO B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4" i="1" l="1"/>
  <c r="F24" i="1"/>
  <c r="K22" i="1"/>
  <c r="F22" i="1"/>
  <c r="K15" i="1"/>
  <c r="F15" i="1"/>
  <c r="K13" i="1"/>
  <c r="F13" i="1"/>
  <c r="K8" i="1"/>
  <c r="F8" i="1"/>
  <c r="K7" i="1"/>
  <c r="F7" i="1"/>
  <c r="F21" i="1"/>
  <c r="K12" i="1"/>
  <c r="K6" i="1"/>
  <c r="F6" i="1"/>
  <c r="K21" i="1"/>
  <c r="F12" i="1"/>
  <c r="F19" i="1"/>
  <c r="K5" i="1"/>
  <c r="K23" i="1"/>
  <c r="K11" i="1"/>
  <c r="F5" i="1"/>
  <c r="K20" i="1"/>
  <c r="K19" i="1"/>
  <c r="F11" i="1"/>
  <c r="F18" i="1"/>
  <c r="K17" i="1"/>
  <c r="K4" i="1"/>
  <c r="K10" i="1"/>
  <c r="F4" i="1"/>
  <c r="K18" i="1"/>
  <c r="F10" i="1"/>
  <c r="F16" i="1"/>
  <c r="K3" i="1"/>
  <c r="K16" i="1"/>
  <c r="F9" i="1"/>
  <c r="K9" i="1" l="1"/>
  <c r="K14" i="1"/>
  <c r="F3" i="1"/>
  <c r="N24" i="3" l="1"/>
  <c r="L24" i="3"/>
  <c r="N23" i="3"/>
  <c r="L23" i="3"/>
  <c r="N22" i="3"/>
  <c r="L22" i="3"/>
  <c r="N16" i="3"/>
  <c r="L16" i="3"/>
  <c r="N15" i="3"/>
  <c r="L15" i="3"/>
  <c r="N14" i="3"/>
  <c r="L14" i="3"/>
  <c r="N8" i="3"/>
  <c r="L8" i="3"/>
  <c r="N7" i="3"/>
  <c r="L7" i="3"/>
  <c r="N6" i="3"/>
  <c r="L6" i="3"/>
  <c r="F23" i="3"/>
  <c r="F24" i="3"/>
  <c r="F22" i="3"/>
  <c r="F15" i="3"/>
  <c r="F16" i="3"/>
  <c r="F14" i="3"/>
  <c r="F7" i="3"/>
  <c r="F8" i="3"/>
  <c r="F6" i="3"/>
  <c r="J14" i="3" l="1"/>
  <c r="J7" i="3"/>
  <c r="J8" i="3"/>
  <c r="J23" i="3"/>
  <c r="J24" i="3"/>
  <c r="J22" i="3"/>
  <c r="J16" i="3"/>
  <c r="J15" i="3"/>
  <c r="J6" i="3"/>
  <c r="E24" i="3"/>
  <c r="E23" i="3"/>
  <c r="E22" i="3"/>
  <c r="E15" i="3"/>
  <c r="E16" i="3"/>
  <c r="E14" i="3"/>
  <c r="E7" i="3"/>
  <c r="E8" i="3"/>
  <c r="E6" i="3"/>
  <c r="N24" i="2"/>
  <c r="L24" i="2"/>
  <c r="N23" i="2"/>
  <c r="L23" i="2"/>
  <c r="N22" i="2"/>
  <c r="L22" i="2"/>
  <c r="N16" i="2"/>
  <c r="L16" i="2"/>
  <c r="L15" i="2"/>
  <c r="N15" i="2"/>
  <c r="N14" i="2"/>
  <c r="L14" i="2"/>
  <c r="N8" i="2"/>
  <c r="L8" i="2"/>
  <c r="N7" i="2"/>
  <c r="L7" i="2"/>
  <c r="N6" i="2"/>
  <c r="L6" i="2"/>
  <c r="E15" i="2"/>
  <c r="E16" i="2"/>
  <c r="E14" i="2"/>
  <c r="E7" i="2"/>
  <c r="E8" i="2"/>
  <c r="E6" i="2"/>
  <c r="F7" i="2"/>
  <c r="F8" i="2"/>
  <c r="F6" i="2"/>
  <c r="F15" i="2"/>
  <c r="F16" i="2"/>
  <c r="F14" i="2"/>
  <c r="E23" i="2"/>
  <c r="E24" i="2"/>
  <c r="F23" i="2"/>
  <c r="F24" i="2"/>
  <c r="F22" i="2"/>
  <c r="E22" i="2"/>
  <c r="J24" i="2" l="1"/>
  <c r="J23" i="2"/>
  <c r="J22" i="2"/>
  <c r="J16" i="2"/>
  <c r="J15" i="2"/>
  <c r="J14" i="2"/>
  <c r="J8" i="2"/>
  <c r="J7" i="2"/>
  <c r="J6" i="2"/>
</calcChain>
</file>

<file path=xl/sharedStrings.xml><?xml version="1.0" encoding="utf-8"?>
<sst xmlns="http://schemas.openxmlformats.org/spreadsheetml/2006/main" count="285" uniqueCount="82">
  <si>
    <t>Grupo:</t>
  </si>
  <si>
    <t>Nº Jogo:</t>
  </si>
  <si>
    <t>Resultado</t>
  </si>
  <si>
    <t>PAVILHÃO</t>
  </si>
  <si>
    <t>RUA</t>
  </si>
  <si>
    <t>Hora</t>
  </si>
  <si>
    <t>Local</t>
  </si>
  <si>
    <t>Grupo A</t>
  </si>
  <si>
    <t>Lugar</t>
  </si>
  <si>
    <t>Equipa</t>
  </si>
  <si>
    <t>Pontos</t>
  </si>
  <si>
    <t>Jogos</t>
  </si>
  <si>
    <t>Vitórias</t>
  </si>
  <si>
    <t>Empates</t>
  </si>
  <si>
    <t>Derrotas</t>
  </si>
  <si>
    <t>Diferença Golos</t>
  </si>
  <si>
    <t>Golos Marcados</t>
  </si>
  <si>
    <t>Golos Sofridos</t>
  </si>
  <si>
    <t>Grupo B</t>
  </si>
  <si>
    <t>Grupo C</t>
  </si>
  <si>
    <t>TORNEIO FUTSAL 2019 - GRUPOS DA DIVISÃO A</t>
  </si>
  <si>
    <t>TORNEIO FUTSAL 2019 - GRUPOS DA DIVISÃO B</t>
  </si>
  <si>
    <t>TORNEIO FUTSAL 2019 - QUADRO COMPETITIVO</t>
  </si>
  <si>
    <t>A</t>
  </si>
  <si>
    <t>B</t>
  </si>
  <si>
    <t>C</t>
  </si>
  <si>
    <t>Fase e Divisão:</t>
  </si>
  <si>
    <t>AMIGÁVEL</t>
  </si>
  <si>
    <t>Centro Comunitário Nogueira</t>
  </si>
  <si>
    <t>QUARTOS-FINAL - DIV A</t>
  </si>
  <si>
    <t>QUARTOS-FINAL - DIV B</t>
  </si>
  <si>
    <t>MEIA-FINAL - DIV A</t>
  </si>
  <si>
    <t>MEIA-FINAL - DIV B</t>
  </si>
  <si>
    <t>FINAL - DIV B</t>
  </si>
  <si>
    <t>FINAL - DIV A</t>
  </si>
  <si>
    <t>17h40</t>
  </si>
  <si>
    <t>17h05</t>
  </si>
  <si>
    <t>17h25</t>
  </si>
  <si>
    <t>17h55</t>
  </si>
  <si>
    <t>Seleção DIV A</t>
  </si>
  <si>
    <t>Seleção DIV B</t>
  </si>
  <si>
    <t>SUPERTAÇA DIV B</t>
  </si>
  <si>
    <t>SUPERTAÇA DIV A</t>
  </si>
  <si>
    <t>1.ª JORNADA - DIV A</t>
  </si>
  <si>
    <t>1.ª JORNADA - DIV B</t>
  </si>
  <si>
    <t>2.ª JORNADA - DIV A</t>
  </si>
  <si>
    <t>2.ª JORNADA - DIV B</t>
  </si>
  <si>
    <t>3.ª JORNADA - DIV A</t>
  </si>
  <si>
    <t>3.ª JORNADA - DIV B</t>
  </si>
  <si>
    <t>3.º/4.º LUGAR - DIV B</t>
  </si>
  <si>
    <t>3.º/4.º LUGAR - DIV A</t>
  </si>
  <si>
    <t>Os Campiões</t>
  </si>
  <si>
    <t>OCDTM</t>
  </si>
  <si>
    <t>Jenny Dodley</t>
  </si>
  <si>
    <t>Gordinhos FC</t>
  </si>
  <si>
    <t>Ruim Madrid</t>
  </si>
  <si>
    <t>KOF</t>
  </si>
  <si>
    <t>Os Velozes</t>
  </si>
  <si>
    <t>FCP</t>
  </si>
  <si>
    <t>Caboco FC</t>
  </si>
  <si>
    <t>Sempre a Bombar</t>
  </si>
  <si>
    <t>Professores EF</t>
  </si>
  <si>
    <t>No Regrets</t>
  </si>
  <si>
    <t>No Name Boys</t>
  </si>
  <si>
    <t>Inter Melados</t>
  </si>
  <si>
    <t>União Gaula</t>
  </si>
  <si>
    <t>Deus no Comando</t>
  </si>
  <si>
    <t>Legends</t>
  </si>
  <si>
    <t>Professores Inf/Mat</t>
  </si>
  <si>
    <t>SUPERTAÇA DIVISÕES</t>
  </si>
  <si>
    <t>3º</t>
  </si>
  <si>
    <t>2º</t>
  </si>
  <si>
    <t>1º</t>
  </si>
  <si>
    <t>Falta de comparência</t>
  </si>
  <si>
    <t>0 (1)</t>
  </si>
  <si>
    <t>(2) 0</t>
  </si>
  <si>
    <t>1 (2)</t>
  </si>
  <si>
    <t>(1) 1</t>
  </si>
  <si>
    <t>1 (3)</t>
  </si>
  <si>
    <t>(2) 1</t>
  </si>
  <si>
    <t>2 (3)</t>
  </si>
  <si>
    <t>(2)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</si>
</sst>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3" borderId="7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0" fontId="0" fillId="0" borderId="2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0" fontId="0" fillId="4" borderId="2" xfId="0" applyNumberFormat="1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20" fontId="0" fillId="0" borderId="3" xfId="0" applyNumberFormat="1" applyFont="1" applyFill="1" applyBorder="1" applyAlignment="1">
      <alignment horizontal="center" vertical="center"/>
    </xf>
    <xf numFmtId="20" fontId="0" fillId="4" borderId="3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14" xfId="0" applyNumberFormat="1" applyFill="1" applyBorder="1" applyAlignment="1">
      <alignment horizontal="center"/>
    </xf>
    <xf numFmtId="0" fontId="0" fillId="5" borderId="15" xfId="0" applyNumberFormat="1" applyFill="1" applyBorder="1" applyAlignment="1">
      <alignment horizontal="center"/>
    </xf>
    <xf numFmtId="0" fontId="0" fillId="5" borderId="16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BCB2E-E1E5-4982-80D5-EC235D546439}">
  <dimension ref="A1:AC46"/>
  <sheetViews>
    <sheetView zoomScale="90" zoomScaleNormal="90" workbookViewId="0">
      <selection activeCell="K28" sqref="K28:M28"/>
    </sheetView>
  </sheetViews>
  <sheetFormatPr defaultRowHeight="15" x14ac:dyDescent="0.25"/>
  <cols>
    <col min="8" max="10" width="9.85546875" bestFit="1" customWidth="1"/>
    <col min="14" max="14" width="10.140625" bestFit="1" customWidth="1"/>
    <col min="15" max="15" width="9" customWidth="1"/>
  </cols>
  <sheetData>
    <row r="1" spans="1:17" ht="37.5" customHeight="1" thickBot="1" x14ac:dyDescent="0.3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7" ht="12" customHeight="1" x14ac:dyDescent="0.25">
      <c r="A2" s="5" t="s">
        <v>1</v>
      </c>
      <c r="B2" s="50" t="s">
        <v>26</v>
      </c>
      <c r="C2" s="50"/>
      <c r="D2" s="50"/>
      <c r="E2" s="6" t="s">
        <v>0</v>
      </c>
      <c r="F2" s="50" t="s">
        <v>9</v>
      </c>
      <c r="G2" s="50"/>
      <c r="H2" s="50"/>
      <c r="I2" s="6" t="s">
        <v>2</v>
      </c>
      <c r="J2" s="6" t="s">
        <v>2</v>
      </c>
      <c r="K2" s="50" t="s">
        <v>9</v>
      </c>
      <c r="L2" s="50"/>
      <c r="M2" s="50"/>
      <c r="N2" s="6" t="s">
        <v>6</v>
      </c>
      <c r="O2" s="7" t="s">
        <v>5</v>
      </c>
      <c r="Q2" s="24"/>
    </row>
    <row r="3" spans="1:17" ht="12" customHeight="1" x14ac:dyDescent="0.25">
      <c r="A3" s="10">
        <v>1</v>
      </c>
      <c r="B3" s="51" t="s">
        <v>43</v>
      </c>
      <c r="C3" s="52"/>
      <c r="D3" s="53"/>
      <c r="E3" s="8" t="s">
        <v>23</v>
      </c>
      <c r="F3" s="54" t="str">
        <f>'DIVISÃO A'!B7</f>
        <v>Professores Inf/Mat</v>
      </c>
      <c r="G3" s="55"/>
      <c r="H3" s="55"/>
      <c r="I3" s="8">
        <v>1</v>
      </c>
      <c r="J3" s="8">
        <v>1</v>
      </c>
      <c r="K3" s="56" t="str">
        <f>'DIVISÃO A'!B8</f>
        <v>Sempre a Bombar</v>
      </c>
      <c r="L3" s="56"/>
      <c r="M3" s="56"/>
      <c r="N3" s="11" t="s">
        <v>4</v>
      </c>
      <c r="O3" s="15">
        <v>0.5</v>
      </c>
      <c r="Q3" s="23"/>
    </row>
    <row r="4" spans="1:17" ht="12" customHeight="1" x14ac:dyDescent="0.25">
      <c r="A4" s="10">
        <v>2</v>
      </c>
      <c r="B4" s="51" t="s">
        <v>43</v>
      </c>
      <c r="C4" s="52"/>
      <c r="D4" s="53"/>
      <c r="E4" s="8" t="s">
        <v>24</v>
      </c>
      <c r="F4" s="56" t="str">
        <f>'DIVISÃO A'!B15</f>
        <v>União Gaula</v>
      </c>
      <c r="G4" s="56"/>
      <c r="H4" s="56"/>
      <c r="I4" s="8">
        <v>1</v>
      </c>
      <c r="J4" s="8">
        <v>2</v>
      </c>
      <c r="K4" s="56" t="str">
        <f>'DIVISÃO A'!B16</f>
        <v>Professores EF</v>
      </c>
      <c r="L4" s="56"/>
      <c r="M4" s="56"/>
      <c r="N4" s="11" t="s">
        <v>3</v>
      </c>
      <c r="O4" s="15">
        <v>0.5</v>
      </c>
      <c r="Q4" s="23"/>
    </row>
    <row r="5" spans="1:17" ht="12" customHeight="1" x14ac:dyDescent="0.25">
      <c r="A5" s="12">
        <v>3</v>
      </c>
      <c r="B5" s="57" t="s">
        <v>43</v>
      </c>
      <c r="C5" s="58"/>
      <c r="D5" s="59"/>
      <c r="E5" s="9" t="s">
        <v>25</v>
      </c>
      <c r="F5" s="60" t="str">
        <f>'DIVISÃO A'!B23</f>
        <v>Legends</v>
      </c>
      <c r="G5" s="60"/>
      <c r="H5" s="60"/>
      <c r="I5" s="9">
        <v>1</v>
      </c>
      <c r="J5" s="9">
        <v>0</v>
      </c>
      <c r="K5" s="60" t="str">
        <f>'DIVISÃO A'!B24</f>
        <v>No Regrets</v>
      </c>
      <c r="L5" s="60"/>
      <c r="M5" s="60"/>
      <c r="N5" s="13" t="s">
        <v>4</v>
      </c>
      <c r="O5" s="16">
        <v>0.51041666666666663</v>
      </c>
      <c r="Q5" s="23"/>
    </row>
    <row r="6" spans="1:17" ht="12" customHeight="1" x14ac:dyDescent="0.25">
      <c r="A6" s="12">
        <v>4</v>
      </c>
      <c r="B6" s="57" t="s">
        <v>44</v>
      </c>
      <c r="C6" s="58"/>
      <c r="D6" s="59"/>
      <c r="E6" s="9" t="s">
        <v>23</v>
      </c>
      <c r="F6" s="60" t="str">
        <f>'DIVISÃO B'!B7</f>
        <v>Os Velozes</v>
      </c>
      <c r="G6" s="60"/>
      <c r="H6" s="60"/>
      <c r="I6" s="9">
        <v>1</v>
      </c>
      <c r="J6" s="9">
        <v>1</v>
      </c>
      <c r="K6" s="60" t="str">
        <f>'DIVISÃO B'!B8</f>
        <v>Jenny Dodley</v>
      </c>
      <c r="L6" s="60"/>
      <c r="M6" s="60"/>
      <c r="N6" s="13" t="s">
        <v>3</v>
      </c>
      <c r="O6" s="16">
        <v>0.51041666666666663</v>
      </c>
      <c r="Q6" s="23"/>
    </row>
    <row r="7" spans="1:17" ht="12" customHeight="1" x14ac:dyDescent="0.25">
      <c r="A7" s="10">
        <v>5</v>
      </c>
      <c r="B7" s="51" t="s">
        <v>44</v>
      </c>
      <c r="C7" s="52"/>
      <c r="D7" s="53"/>
      <c r="E7" s="8" t="s">
        <v>24</v>
      </c>
      <c r="F7" s="56" t="str">
        <f>'DIVISÃO B'!B15</f>
        <v>KOF</v>
      </c>
      <c r="G7" s="56"/>
      <c r="H7" s="56"/>
      <c r="I7" s="8">
        <v>3</v>
      </c>
      <c r="J7" s="8">
        <v>0</v>
      </c>
      <c r="K7" s="56" t="str">
        <f>'DIVISÃO B'!B16</f>
        <v>FCP</v>
      </c>
      <c r="L7" s="56"/>
      <c r="M7" s="56"/>
      <c r="N7" s="11" t="s">
        <v>4</v>
      </c>
      <c r="O7" s="15">
        <v>0.52083333333333337</v>
      </c>
    </row>
    <row r="8" spans="1:17" ht="12" customHeight="1" x14ac:dyDescent="0.25">
      <c r="A8" s="10">
        <v>6</v>
      </c>
      <c r="B8" s="51" t="s">
        <v>44</v>
      </c>
      <c r="C8" s="52"/>
      <c r="D8" s="53"/>
      <c r="E8" s="8" t="s">
        <v>25</v>
      </c>
      <c r="F8" s="56" t="str">
        <f>'DIVISÃO B'!B23</f>
        <v>Gordinhos FC</v>
      </c>
      <c r="G8" s="56"/>
      <c r="H8" s="56"/>
      <c r="I8" s="8">
        <v>0</v>
      </c>
      <c r="J8" s="8">
        <v>0</v>
      </c>
      <c r="K8" s="56" t="str">
        <f>'DIVISÃO B'!B24</f>
        <v>Ruim Madrid</v>
      </c>
      <c r="L8" s="56"/>
      <c r="M8" s="56"/>
      <c r="N8" s="8" t="s">
        <v>3</v>
      </c>
      <c r="O8" s="15">
        <v>0.52083333333333337</v>
      </c>
    </row>
    <row r="9" spans="1:17" ht="12" customHeight="1" x14ac:dyDescent="0.25">
      <c r="A9" s="12">
        <v>7</v>
      </c>
      <c r="B9" s="57" t="s">
        <v>45</v>
      </c>
      <c r="C9" s="58"/>
      <c r="D9" s="59"/>
      <c r="E9" s="9" t="s">
        <v>23</v>
      </c>
      <c r="F9" s="60" t="str">
        <f>'DIVISÃO A'!B6</f>
        <v>No Name Boys</v>
      </c>
      <c r="G9" s="60"/>
      <c r="H9" s="60"/>
      <c r="I9" s="9">
        <v>2</v>
      </c>
      <c r="J9" s="9">
        <v>1</v>
      </c>
      <c r="K9" s="61" t="str">
        <f>'DIVISÃO A'!B7</f>
        <v>Professores Inf/Mat</v>
      </c>
      <c r="L9" s="62"/>
      <c r="M9" s="62"/>
      <c r="N9" s="13" t="s">
        <v>4</v>
      </c>
      <c r="O9" s="16">
        <v>0.53125</v>
      </c>
    </row>
    <row r="10" spans="1:17" ht="12" customHeight="1" x14ac:dyDescent="0.25">
      <c r="A10" s="12">
        <v>8</v>
      </c>
      <c r="B10" s="57" t="s">
        <v>45</v>
      </c>
      <c r="C10" s="58"/>
      <c r="D10" s="59"/>
      <c r="E10" s="9" t="s">
        <v>24</v>
      </c>
      <c r="F10" s="60" t="str">
        <f>'DIVISÃO A'!B14</f>
        <v>Deus no Comando</v>
      </c>
      <c r="G10" s="60"/>
      <c r="H10" s="60"/>
      <c r="I10" s="9">
        <v>2</v>
      </c>
      <c r="J10" s="9">
        <v>0</v>
      </c>
      <c r="K10" s="60" t="str">
        <f>'DIVISÃO A'!B15</f>
        <v>União Gaula</v>
      </c>
      <c r="L10" s="60"/>
      <c r="M10" s="60"/>
      <c r="N10" s="9" t="s">
        <v>3</v>
      </c>
      <c r="O10" s="16">
        <v>0.53125</v>
      </c>
    </row>
    <row r="11" spans="1:17" ht="12" customHeight="1" x14ac:dyDescent="0.25">
      <c r="A11" s="10">
        <v>9</v>
      </c>
      <c r="B11" s="51" t="s">
        <v>45</v>
      </c>
      <c r="C11" s="52"/>
      <c r="D11" s="53"/>
      <c r="E11" s="8" t="s">
        <v>25</v>
      </c>
      <c r="F11" s="56" t="str">
        <f>'DIVISÃO A'!B22</f>
        <v>Inter Melados</v>
      </c>
      <c r="G11" s="56"/>
      <c r="H11" s="56"/>
      <c r="I11" s="8">
        <v>0</v>
      </c>
      <c r="J11" s="8">
        <v>1</v>
      </c>
      <c r="K11" s="56" t="str">
        <f>'DIVISÃO A'!B23</f>
        <v>Legends</v>
      </c>
      <c r="L11" s="56"/>
      <c r="M11" s="56"/>
      <c r="N11" s="11" t="s">
        <v>4</v>
      </c>
      <c r="O11" s="15">
        <v>0.54166666666666663</v>
      </c>
    </row>
    <row r="12" spans="1:17" ht="12" customHeight="1" x14ac:dyDescent="0.25">
      <c r="A12" s="10">
        <v>10</v>
      </c>
      <c r="B12" s="51" t="s">
        <v>46</v>
      </c>
      <c r="C12" s="52"/>
      <c r="D12" s="53"/>
      <c r="E12" s="8" t="s">
        <v>23</v>
      </c>
      <c r="F12" s="56" t="str">
        <f>'DIVISÃO B'!B6</f>
        <v>Caboco FC</v>
      </c>
      <c r="G12" s="56"/>
      <c r="H12" s="56"/>
      <c r="I12" s="8">
        <v>0</v>
      </c>
      <c r="J12" s="8">
        <v>3</v>
      </c>
      <c r="K12" s="56" t="str">
        <f>'DIVISÃO B'!B7</f>
        <v>Os Velozes</v>
      </c>
      <c r="L12" s="56"/>
      <c r="M12" s="56"/>
      <c r="N12" s="8" t="s">
        <v>3</v>
      </c>
      <c r="O12" s="15">
        <v>0.54166666666666663</v>
      </c>
    </row>
    <row r="13" spans="1:17" ht="12" customHeight="1" x14ac:dyDescent="0.25">
      <c r="A13" s="12">
        <v>11</v>
      </c>
      <c r="B13" s="57" t="s">
        <v>46</v>
      </c>
      <c r="C13" s="58"/>
      <c r="D13" s="59"/>
      <c r="E13" s="9" t="s">
        <v>24</v>
      </c>
      <c r="F13" s="60" t="str">
        <f>'DIVISÃO B'!B14</f>
        <v>OCDTM</v>
      </c>
      <c r="G13" s="60"/>
      <c r="H13" s="60"/>
      <c r="I13" s="9">
        <v>7</v>
      </c>
      <c r="J13" s="9">
        <v>0</v>
      </c>
      <c r="K13" s="60" t="str">
        <f>'DIVISÃO B'!B15</f>
        <v>KOF</v>
      </c>
      <c r="L13" s="60"/>
      <c r="M13" s="60"/>
      <c r="N13" s="13" t="s">
        <v>4</v>
      </c>
      <c r="O13" s="16">
        <v>0.55208333333333337</v>
      </c>
    </row>
    <row r="14" spans="1:17" ht="12" customHeight="1" x14ac:dyDescent="0.25">
      <c r="A14" s="12">
        <v>12</v>
      </c>
      <c r="B14" s="57" t="s">
        <v>27</v>
      </c>
      <c r="C14" s="58"/>
      <c r="D14" s="59"/>
      <c r="E14" s="27"/>
      <c r="F14" s="60" t="s">
        <v>28</v>
      </c>
      <c r="G14" s="60"/>
      <c r="H14" s="60"/>
      <c r="I14" s="26">
        <v>8</v>
      </c>
      <c r="J14" s="26">
        <v>0</v>
      </c>
      <c r="K14" s="61" t="str">
        <f>'DIVISÃO A'!B7</f>
        <v>Professores Inf/Mat</v>
      </c>
      <c r="L14" s="62"/>
      <c r="M14" s="62"/>
      <c r="N14" s="26" t="s">
        <v>3</v>
      </c>
      <c r="O14" s="16">
        <v>0.55208333333333337</v>
      </c>
    </row>
    <row r="15" spans="1:17" ht="12" customHeight="1" x14ac:dyDescent="0.25">
      <c r="A15" s="10">
        <v>13</v>
      </c>
      <c r="B15" s="51" t="s">
        <v>46</v>
      </c>
      <c r="C15" s="52"/>
      <c r="D15" s="53"/>
      <c r="E15" s="8" t="s">
        <v>25</v>
      </c>
      <c r="F15" s="56" t="str">
        <f>'DIVISÃO B'!B22</f>
        <v>Os Campiões</v>
      </c>
      <c r="G15" s="56"/>
      <c r="H15" s="56"/>
      <c r="I15" s="8">
        <v>0</v>
      </c>
      <c r="J15" s="8">
        <v>2</v>
      </c>
      <c r="K15" s="56" t="str">
        <f>'DIVISÃO B'!B23</f>
        <v>Gordinhos FC</v>
      </c>
      <c r="L15" s="56"/>
      <c r="M15" s="56"/>
      <c r="N15" s="11" t="s">
        <v>4</v>
      </c>
      <c r="O15" s="15">
        <v>0.5625</v>
      </c>
    </row>
    <row r="16" spans="1:17" ht="12" customHeight="1" x14ac:dyDescent="0.25">
      <c r="A16" s="10">
        <v>14</v>
      </c>
      <c r="B16" s="51" t="s">
        <v>47</v>
      </c>
      <c r="C16" s="52"/>
      <c r="D16" s="53"/>
      <c r="E16" s="8" t="s">
        <v>23</v>
      </c>
      <c r="F16" s="56" t="str">
        <f>'DIVISÃO A'!B8</f>
        <v>Sempre a Bombar</v>
      </c>
      <c r="G16" s="56"/>
      <c r="H16" s="56"/>
      <c r="I16" s="8">
        <v>0</v>
      </c>
      <c r="J16" s="8">
        <v>1</v>
      </c>
      <c r="K16" s="56" t="str">
        <f>'DIVISÃO A'!B6</f>
        <v>No Name Boys</v>
      </c>
      <c r="L16" s="56"/>
      <c r="M16" s="56"/>
      <c r="N16" s="8" t="s">
        <v>3</v>
      </c>
      <c r="O16" s="15">
        <v>0.5625</v>
      </c>
    </row>
    <row r="17" spans="1:29" ht="12" customHeight="1" x14ac:dyDescent="0.25">
      <c r="A17" s="12">
        <v>15</v>
      </c>
      <c r="B17" s="57" t="s">
        <v>27</v>
      </c>
      <c r="C17" s="58"/>
      <c r="D17" s="59"/>
      <c r="E17" s="27"/>
      <c r="F17" s="60" t="s">
        <v>28</v>
      </c>
      <c r="G17" s="60"/>
      <c r="H17" s="60"/>
      <c r="I17" s="26">
        <v>5</v>
      </c>
      <c r="J17" s="26">
        <v>1</v>
      </c>
      <c r="K17" s="60" t="str">
        <f>'DIVISÃO A'!B15</f>
        <v>União Gaula</v>
      </c>
      <c r="L17" s="60"/>
      <c r="M17" s="60"/>
      <c r="N17" s="13" t="s">
        <v>3</v>
      </c>
      <c r="O17" s="16">
        <v>0.57291666666666663</v>
      </c>
    </row>
    <row r="18" spans="1:29" ht="12" customHeight="1" x14ac:dyDescent="0.25">
      <c r="A18" s="12">
        <v>16</v>
      </c>
      <c r="B18" s="57" t="s">
        <v>47</v>
      </c>
      <c r="C18" s="58"/>
      <c r="D18" s="59"/>
      <c r="E18" s="9" t="s">
        <v>24</v>
      </c>
      <c r="F18" s="60" t="str">
        <f>'DIVISÃO A'!B16</f>
        <v>Professores EF</v>
      </c>
      <c r="G18" s="60"/>
      <c r="H18" s="60"/>
      <c r="I18" s="9">
        <v>0</v>
      </c>
      <c r="J18" s="9">
        <v>0</v>
      </c>
      <c r="K18" s="60" t="str">
        <f>'DIVISÃO A'!B14</f>
        <v>Deus no Comando</v>
      </c>
      <c r="L18" s="60"/>
      <c r="M18" s="60"/>
      <c r="N18" s="9" t="s">
        <v>4</v>
      </c>
      <c r="O18" s="16">
        <v>0.57291666666666663</v>
      </c>
    </row>
    <row r="19" spans="1:29" ht="12" customHeight="1" x14ac:dyDescent="0.25">
      <c r="A19" s="10">
        <v>17</v>
      </c>
      <c r="B19" s="51" t="s">
        <v>47</v>
      </c>
      <c r="C19" s="52"/>
      <c r="D19" s="53"/>
      <c r="E19" s="8" t="s">
        <v>25</v>
      </c>
      <c r="F19" s="56" t="str">
        <f>'DIVISÃO A'!B24</f>
        <v>No Regrets</v>
      </c>
      <c r="G19" s="56"/>
      <c r="H19" s="56"/>
      <c r="I19" s="8">
        <v>0</v>
      </c>
      <c r="J19" s="8">
        <v>0</v>
      </c>
      <c r="K19" s="56" t="str">
        <f>'DIVISÃO A'!B22</f>
        <v>Inter Melados</v>
      </c>
      <c r="L19" s="56"/>
      <c r="M19" s="56"/>
      <c r="N19" s="11" t="s">
        <v>4</v>
      </c>
      <c r="O19" s="15">
        <v>0.58333333333333337</v>
      </c>
    </row>
    <row r="20" spans="1:29" ht="12" customHeight="1" x14ac:dyDescent="0.25">
      <c r="A20" s="10">
        <v>18</v>
      </c>
      <c r="B20" s="51" t="s">
        <v>27</v>
      </c>
      <c r="C20" s="52"/>
      <c r="D20" s="53"/>
      <c r="E20" s="27"/>
      <c r="F20" s="56" t="s">
        <v>28</v>
      </c>
      <c r="G20" s="56"/>
      <c r="H20" s="56"/>
      <c r="I20" s="25">
        <v>3</v>
      </c>
      <c r="J20" s="25">
        <v>0</v>
      </c>
      <c r="K20" s="56" t="str">
        <f>'DIVISÃO A'!B23</f>
        <v>Legends</v>
      </c>
      <c r="L20" s="56"/>
      <c r="M20" s="56"/>
      <c r="N20" s="8" t="s">
        <v>3</v>
      </c>
      <c r="O20" s="15">
        <v>0.58333333333333337</v>
      </c>
    </row>
    <row r="21" spans="1:29" ht="12" customHeight="1" x14ac:dyDescent="0.25">
      <c r="A21" s="12">
        <v>19</v>
      </c>
      <c r="B21" s="57" t="s">
        <v>48</v>
      </c>
      <c r="C21" s="58"/>
      <c r="D21" s="59"/>
      <c r="E21" s="9" t="s">
        <v>23</v>
      </c>
      <c r="F21" s="60" t="str">
        <f>'DIVISÃO B'!B8</f>
        <v>Jenny Dodley</v>
      </c>
      <c r="G21" s="60"/>
      <c r="H21" s="60"/>
      <c r="I21" s="9">
        <v>3</v>
      </c>
      <c r="J21" s="9">
        <v>0</v>
      </c>
      <c r="K21" s="60" t="str">
        <f>'DIVISÃO B'!B6</f>
        <v>Caboco FC</v>
      </c>
      <c r="L21" s="60"/>
      <c r="M21" s="60"/>
      <c r="N21" s="13" t="s">
        <v>4</v>
      </c>
      <c r="O21" s="16">
        <v>0.59375</v>
      </c>
    </row>
    <row r="22" spans="1:29" ht="12" customHeight="1" x14ac:dyDescent="0.25">
      <c r="A22" s="12">
        <v>20</v>
      </c>
      <c r="B22" s="57" t="s">
        <v>48</v>
      </c>
      <c r="C22" s="58"/>
      <c r="D22" s="59"/>
      <c r="E22" s="9" t="s">
        <v>24</v>
      </c>
      <c r="F22" s="60" t="str">
        <f>'DIVISÃO B'!B16</f>
        <v>FCP</v>
      </c>
      <c r="G22" s="60"/>
      <c r="H22" s="60"/>
      <c r="I22" s="9">
        <v>0</v>
      </c>
      <c r="J22" s="9">
        <v>3</v>
      </c>
      <c r="K22" s="60" t="str">
        <f>'DIVISÃO B'!B14</f>
        <v>OCDTM</v>
      </c>
      <c r="L22" s="60"/>
      <c r="M22" s="60"/>
      <c r="N22" s="9" t="s">
        <v>3</v>
      </c>
      <c r="O22" s="16">
        <v>0.59375</v>
      </c>
    </row>
    <row r="23" spans="1:29" ht="12" customHeight="1" x14ac:dyDescent="0.25">
      <c r="A23" s="10">
        <v>21</v>
      </c>
      <c r="B23" s="51" t="s">
        <v>27</v>
      </c>
      <c r="C23" s="52"/>
      <c r="D23" s="53"/>
      <c r="E23" s="27"/>
      <c r="F23" s="56" t="s">
        <v>28</v>
      </c>
      <c r="G23" s="56"/>
      <c r="H23" s="56"/>
      <c r="I23" s="25">
        <v>5</v>
      </c>
      <c r="J23" s="25">
        <v>0</v>
      </c>
      <c r="K23" s="56" t="str">
        <f>'DIVISÃO A'!B24</f>
        <v>No Regrets</v>
      </c>
      <c r="L23" s="56"/>
      <c r="M23" s="56"/>
      <c r="N23" s="11" t="s">
        <v>3</v>
      </c>
      <c r="O23" s="15">
        <v>0.60416666666666663</v>
      </c>
    </row>
    <row r="24" spans="1:29" ht="12" customHeight="1" x14ac:dyDescent="0.25">
      <c r="A24" s="10">
        <v>22</v>
      </c>
      <c r="B24" s="51" t="s">
        <v>48</v>
      </c>
      <c r="C24" s="52"/>
      <c r="D24" s="53"/>
      <c r="E24" s="8" t="s">
        <v>25</v>
      </c>
      <c r="F24" s="56" t="str">
        <f>'DIVISÃO B'!B24</f>
        <v>Ruim Madrid</v>
      </c>
      <c r="G24" s="56"/>
      <c r="H24" s="56"/>
      <c r="I24" s="8">
        <v>3</v>
      </c>
      <c r="J24" s="8">
        <v>0</v>
      </c>
      <c r="K24" s="56" t="str">
        <f>'DIVISÃO B'!B22</f>
        <v>Os Campiões</v>
      </c>
      <c r="L24" s="56"/>
      <c r="M24" s="56"/>
      <c r="N24" s="8" t="s">
        <v>4</v>
      </c>
      <c r="O24" s="15">
        <v>0.60416666666666663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2" customHeight="1" x14ac:dyDescent="0.25">
      <c r="A25" s="12">
        <v>23</v>
      </c>
      <c r="B25" s="57" t="s">
        <v>29</v>
      </c>
      <c r="C25" s="58"/>
      <c r="D25" s="59"/>
      <c r="E25" s="21"/>
      <c r="F25" s="60" t="s">
        <v>63</v>
      </c>
      <c r="G25" s="60"/>
      <c r="H25" s="60"/>
      <c r="I25" s="9">
        <v>1</v>
      </c>
      <c r="J25" s="9">
        <v>0</v>
      </c>
      <c r="K25" s="60" t="s">
        <v>62</v>
      </c>
      <c r="L25" s="60"/>
      <c r="M25" s="60"/>
      <c r="N25" s="13" t="s">
        <v>4</v>
      </c>
      <c r="O25" s="16">
        <v>0.61458333333333337</v>
      </c>
      <c r="Q25" s="3"/>
      <c r="R25" s="3"/>
      <c r="S25" s="3"/>
      <c r="T25" s="2"/>
      <c r="U25" s="4"/>
      <c r="V25" s="4"/>
      <c r="W25" s="4"/>
      <c r="X25" s="2"/>
      <c r="Y25" s="2"/>
      <c r="Z25" s="4"/>
      <c r="AA25" s="4"/>
      <c r="AB25" s="4"/>
      <c r="AC25" s="2"/>
    </row>
    <row r="26" spans="1:29" ht="12" customHeight="1" x14ac:dyDescent="0.25">
      <c r="A26" s="12">
        <v>24</v>
      </c>
      <c r="B26" s="57" t="s">
        <v>30</v>
      </c>
      <c r="C26" s="58"/>
      <c r="D26" s="59"/>
      <c r="E26" s="21"/>
      <c r="F26" s="60" t="s">
        <v>53</v>
      </c>
      <c r="G26" s="60"/>
      <c r="H26" s="60"/>
      <c r="I26" s="9">
        <v>2</v>
      </c>
      <c r="J26" s="9">
        <v>0</v>
      </c>
      <c r="K26" s="60" t="s">
        <v>51</v>
      </c>
      <c r="L26" s="60"/>
      <c r="M26" s="60"/>
      <c r="N26" s="9" t="s">
        <v>3</v>
      </c>
      <c r="O26" s="16">
        <v>0.61458333333333337</v>
      </c>
      <c r="Q26" s="3"/>
      <c r="R26" s="3"/>
      <c r="S26" s="3"/>
      <c r="T26" s="2"/>
      <c r="U26" s="4"/>
      <c r="V26" s="4"/>
      <c r="W26" s="4"/>
      <c r="X26" s="2"/>
      <c r="Y26" s="2"/>
      <c r="Z26" s="4"/>
      <c r="AA26" s="4"/>
      <c r="AB26" s="4"/>
      <c r="AC26" s="2"/>
    </row>
    <row r="27" spans="1:29" ht="12" customHeight="1" x14ac:dyDescent="0.25">
      <c r="A27" s="10">
        <v>25</v>
      </c>
      <c r="B27" s="51" t="s">
        <v>29</v>
      </c>
      <c r="C27" s="52"/>
      <c r="D27" s="53"/>
      <c r="E27" s="21"/>
      <c r="F27" s="56" t="s">
        <v>66</v>
      </c>
      <c r="G27" s="56"/>
      <c r="H27" s="56"/>
      <c r="I27" s="8" t="s">
        <v>74</v>
      </c>
      <c r="J27" s="8" t="s">
        <v>75</v>
      </c>
      <c r="K27" s="56" t="s">
        <v>60</v>
      </c>
      <c r="L27" s="56"/>
      <c r="M27" s="56"/>
      <c r="N27" s="11" t="s">
        <v>3</v>
      </c>
      <c r="O27" s="15">
        <v>0.625</v>
      </c>
      <c r="Q27" s="3"/>
      <c r="R27" s="3"/>
      <c r="S27" s="3"/>
      <c r="T27" s="2"/>
      <c r="U27" s="4"/>
      <c r="V27" s="4"/>
      <c r="W27" s="4"/>
      <c r="X27" s="2"/>
      <c r="Y27" s="2"/>
      <c r="Z27" s="4"/>
      <c r="AA27" s="4"/>
      <c r="AB27" s="4"/>
      <c r="AC27" s="2"/>
    </row>
    <row r="28" spans="1:29" ht="12" customHeight="1" x14ac:dyDescent="0.25">
      <c r="A28" s="10">
        <v>26</v>
      </c>
      <c r="B28" s="51" t="s">
        <v>30</v>
      </c>
      <c r="C28" s="52"/>
      <c r="D28" s="53"/>
      <c r="E28" s="21"/>
      <c r="F28" s="56" t="s">
        <v>52</v>
      </c>
      <c r="G28" s="56"/>
      <c r="H28" s="56"/>
      <c r="I28" s="8">
        <v>3</v>
      </c>
      <c r="J28" s="8">
        <v>0</v>
      </c>
      <c r="K28" s="56" t="s">
        <v>73</v>
      </c>
      <c r="L28" s="56"/>
      <c r="M28" s="56"/>
      <c r="N28" s="8" t="s">
        <v>4</v>
      </c>
      <c r="O28" s="15">
        <v>0.625</v>
      </c>
      <c r="Q28" s="3"/>
      <c r="R28" s="3"/>
      <c r="S28" s="3"/>
      <c r="T28" s="2"/>
      <c r="U28" s="4"/>
      <c r="V28" s="4"/>
      <c r="W28" s="4"/>
      <c r="X28" s="2"/>
      <c r="Y28" s="2"/>
      <c r="Z28" s="4"/>
      <c r="AA28" s="4"/>
      <c r="AB28" s="4"/>
      <c r="AC28" s="2"/>
    </row>
    <row r="29" spans="1:29" ht="12" customHeight="1" x14ac:dyDescent="0.25">
      <c r="A29" s="12">
        <v>27</v>
      </c>
      <c r="B29" s="57" t="s">
        <v>29</v>
      </c>
      <c r="C29" s="58"/>
      <c r="D29" s="59"/>
      <c r="E29" s="21"/>
      <c r="F29" s="60" t="s">
        <v>67</v>
      </c>
      <c r="G29" s="60"/>
      <c r="H29" s="60"/>
      <c r="I29" s="9" t="s">
        <v>74</v>
      </c>
      <c r="J29" s="9" t="s">
        <v>75</v>
      </c>
      <c r="K29" s="60" t="s">
        <v>61</v>
      </c>
      <c r="L29" s="60"/>
      <c r="M29" s="60"/>
      <c r="N29" s="13" t="s">
        <v>4</v>
      </c>
      <c r="O29" s="16">
        <v>0.63541666666666663</v>
      </c>
      <c r="Q29" s="3"/>
      <c r="R29" s="3"/>
      <c r="S29" s="3"/>
      <c r="T29" s="2"/>
      <c r="U29" s="4"/>
      <c r="V29" s="4"/>
      <c r="W29" s="4"/>
      <c r="X29" s="2"/>
      <c r="Y29" s="2"/>
      <c r="Z29" s="4"/>
      <c r="AA29" s="4"/>
      <c r="AB29" s="4"/>
      <c r="AC29" s="2"/>
    </row>
    <row r="30" spans="1:29" ht="12" customHeight="1" x14ac:dyDescent="0.25">
      <c r="A30" s="12">
        <v>28</v>
      </c>
      <c r="B30" s="57" t="s">
        <v>30</v>
      </c>
      <c r="C30" s="58"/>
      <c r="D30" s="59"/>
      <c r="E30" s="21"/>
      <c r="F30" s="60" t="s">
        <v>55</v>
      </c>
      <c r="G30" s="60"/>
      <c r="H30" s="60"/>
      <c r="I30" s="9">
        <v>3</v>
      </c>
      <c r="J30" s="9">
        <v>0</v>
      </c>
      <c r="K30" s="60" t="s">
        <v>56</v>
      </c>
      <c r="L30" s="60"/>
      <c r="M30" s="60"/>
      <c r="N30" s="9" t="s">
        <v>3</v>
      </c>
      <c r="O30" s="16">
        <v>0.63541666666666663</v>
      </c>
      <c r="Q30" s="3"/>
      <c r="R30" s="3"/>
      <c r="S30" s="3"/>
      <c r="T30" s="2"/>
      <c r="U30" s="4"/>
      <c r="V30" s="4"/>
      <c r="W30" s="4"/>
      <c r="X30" s="2"/>
      <c r="Y30" s="2"/>
      <c r="Z30" s="4"/>
      <c r="AA30" s="4"/>
      <c r="AB30" s="4"/>
      <c r="AC30" s="2"/>
    </row>
    <row r="31" spans="1:29" ht="12" customHeight="1" x14ac:dyDescent="0.25">
      <c r="A31" s="10">
        <v>29</v>
      </c>
      <c r="B31" s="51" t="s">
        <v>29</v>
      </c>
      <c r="C31" s="52"/>
      <c r="D31" s="53"/>
      <c r="E31" s="21"/>
      <c r="F31" s="56" t="s">
        <v>68</v>
      </c>
      <c r="G31" s="56"/>
      <c r="H31" s="56"/>
      <c r="I31" s="8">
        <v>0</v>
      </c>
      <c r="J31" s="8">
        <v>1</v>
      </c>
      <c r="K31" s="56" t="s">
        <v>64</v>
      </c>
      <c r="L31" s="56"/>
      <c r="M31" s="56"/>
      <c r="N31" s="11" t="s">
        <v>3</v>
      </c>
      <c r="O31" s="15">
        <v>0.64583333333333337</v>
      </c>
      <c r="Q31" s="3"/>
      <c r="R31" s="3"/>
      <c r="S31" s="3"/>
      <c r="T31" s="2"/>
      <c r="U31" s="4"/>
      <c r="V31" s="4"/>
      <c r="W31" s="4"/>
      <c r="X31" s="2"/>
      <c r="Y31" s="2"/>
      <c r="Z31" s="4"/>
      <c r="AA31" s="4"/>
      <c r="AB31" s="4"/>
      <c r="AC31" s="2"/>
    </row>
    <row r="32" spans="1:29" ht="12" customHeight="1" x14ac:dyDescent="0.25">
      <c r="A32" s="10">
        <v>30</v>
      </c>
      <c r="B32" s="51" t="s">
        <v>30</v>
      </c>
      <c r="C32" s="52"/>
      <c r="D32" s="53"/>
      <c r="E32" s="21"/>
      <c r="F32" s="56" t="s">
        <v>57</v>
      </c>
      <c r="G32" s="56"/>
      <c r="H32" s="56"/>
      <c r="I32" s="8">
        <v>3</v>
      </c>
      <c r="J32" s="8">
        <v>0</v>
      </c>
      <c r="K32" s="56" t="s">
        <v>54</v>
      </c>
      <c r="L32" s="56"/>
      <c r="M32" s="56"/>
      <c r="N32" s="8" t="s">
        <v>4</v>
      </c>
      <c r="O32" s="15">
        <v>0.64583333333333337</v>
      </c>
      <c r="Q32" s="3"/>
      <c r="R32" s="3"/>
      <c r="S32" s="3"/>
      <c r="T32" s="2"/>
      <c r="U32" s="4"/>
      <c r="V32" s="4"/>
      <c r="W32" s="4"/>
      <c r="X32" s="2"/>
      <c r="Y32" s="2"/>
      <c r="Z32" s="4"/>
      <c r="AA32" s="4"/>
      <c r="AB32" s="4"/>
      <c r="AC32" s="2"/>
    </row>
    <row r="33" spans="1:29" ht="12" customHeight="1" x14ac:dyDescent="0.25">
      <c r="A33" s="12">
        <v>31</v>
      </c>
      <c r="B33" s="57" t="s">
        <v>31</v>
      </c>
      <c r="C33" s="58"/>
      <c r="D33" s="59"/>
      <c r="E33" s="21"/>
      <c r="F33" s="60" t="s">
        <v>63</v>
      </c>
      <c r="G33" s="60"/>
      <c r="H33" s="60"/>
      <c r="I33" s="9" t="s">
        <v>78</v>
      </c>
      <c r="J33" s="9" t="s">
        <v>79</v>
      </c>
      <c r="K33" s="60" t="s">
        <v>61</v>
      </c>
      <c r="L33" s="60"/>
      <c r="M33" s="60"/>
      <c r="N33" s="13" t="s">
        <v>3</v>
      </c>
      <c r="O33" s="16">
        <v>0.65625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2" customHeight="1" x14ac:dyDescent="0.25">
      <c r="A34" s="12">
        <v>32</v>
      </c>
      <c r="B34" s="57" t="s">
        <v>32</v>
      </c>
      <c r="C34" s="58"/>
      <c r="D34" s="59"/>
      <c r="E34" s="21"/>
      <c r="F34" s="60" t="s">
        <v>53</v>
      </c>
      <c r="G34" s="60"/>
      <c r="H34" s="60"/>
      <c r="I34" s="9">
        <v>1</v>
      </c>
      <c r="J34" s="9">
        <v>0</v>
      </c>
      <c r="K34" s="60" t="s">
        <v>55</v>
      </c>
      <c r="L34" s="60"/>
      <c r="M34" s="60"/>
      <c r="N34" s="9" t="s">
        <v>4</v>
      </c>
      <c r="O34" s="16">
        <v>0.65625</v>
      </c>
    </row>
    <row r="35" spans="1:29" ht="12" customHeight="1" x14ac:dyDescent="0.25">
      <c r="A35" s="10">
        <v>33</v>
      </c>
      <c r="B35" s="51" t="s">
        <v>31</v>
      </c>
      <c r="C35" s="52"/>
      <c r="D35" s="53"/>
      <c r="E35" s="21"/>
      <c r="F35" s="56" t="s">
        <v>60</v>
      </c>
      <c r="G35" s="56"/>
      <c r="H35" s="56"/>
      <c r="I35" s="8" t="s">
        <v>76</v>
      </c>
      <c r="J35" s="8" t="s">
        <v>77</v>
      </c>
      <c r="K35" s="56" t="s">
        <v>64</v>
      </c>
      <c r="L35" s="56"/>
      <c r="M35" s="56"/>
      <c r="N35" s="11" t="s">
        <v>3</v>
      </c>
      <c r="O35" s="15">
        <v>0.66666666666666663</v>
      </c>
    </row>
    <row r="36" spans="1:29" ht="12" customHeight="1" x14ac:dyDescent="0.25">
      <c r="A36" s="10">
        <v>34</v>
      </c>
      <c r="B36" s="51" t="s">
        <v>32</v>
      </c>
      <c r="C36" s="52"/>
      <c r="D36" s="53"/>
      <c r="E36" s="21"/>
      <c r="F36" s="56" t="s">
        <v>52</v>
      </c>
      <c r="G36" s="56"/>
      <c r="H36" s="56"/>
      <c r="I36" s="8">
        <v>2</v>
      </c>
      <c r="J36" s="8">
        <v>0</v>
      </c>
      <c r="K36" s="56" t="s">
        <v>57</v>
      </c>
      <c r="L36" s="56"/>
      <c r="M36" s="56"/>
      <c r="N36" s="8" t="s">
        <v>4</v>
      </c>
      <c r="O36" s="15">
        <v>0.66666666666666663</v>
      </c>
    </row>
    <row r="37" spans="1:29" ht="12" customHeight="1" x14ac:dyDescent="0.25">
      <c r="A37" s="12">
        <v>35</v>
      </c>
      <c r="B37" s="57" t="s">
        <v>49</v>
      </c>
      <c r="C37" s="58"/>
      <c r="D37" s="59"/>
      <c r="E37" s="21"/>
      <c r="F37" s="60" t="s">
        <v>55</v>
      </c>
      <c r="G37" s="60"/>
      <c r="H37" s="60"/>
      <c r="I37" s="9">
        <v>1</v>
      </c>
      <c r="J37" s="9">
        <v>2</v>
      </c>
      <c r="K37" s="60" t="s">
        <v>57</v>
      </c>
      <c r="L37" s="60"/>
      <c r="M37" s="60"/>
      <c r="N37" s="13" t="s">
        <v>3</v>
      </c>
      <c r="O37" s="16">
        <v>0.67708333333333337</v>
      </c>
    </row>
    <row r="38" spans="1:29" ht="12" customHeight="1" x14ac:dyDescent="0.25">
      <c r="A38" s="12">
        <v>36</v>
      </c>
      <c r="B38" s="57" t="s">
        <v>50</v>
      </c>
      <c r="C38" s="58"/>
      <c r="D38" s="59"/>
      <c r="E38" s="21"/>
      <c r="F38" s="60" t="s">
        <v>61</v>
      </c>
      <c r="G38" s="60"/>
      <c r="H38" s="60"/>
      <c r="I38" s="9">
        <v>0</v>
      </c>
      <c r="J38" s="9">
        <v>3</v>
      </c>
      <c r="K38" s="60" t="s">
        <v>64</v>
      </c>
      <c r="L38" s="60"/>
      <c r="M38" s="60"/>
      <c r="N38" s="13" t="s">
        <v>3</v>
      </c>
      <c r="O38" s="16">
        <v>0.6875</v>
      </c>
    </row>
    <row r="39" spans="1:29" ht="12" customHeight="1" x14ac:dyDescent="0.25">
      <c r="A39" s="10">
        <v>37</v>
      </c>
      <c r="B39" s="51" t="s">
        <v>33</v>
      </c>
      <c r="C39" s="52"/>
      <c r="D39" s="53"/>
      <c r="E39" s="21"/>
      <c r="F39" s="56" t="s">
        <v>53</v>
      </c>
      <c r="G39" s="56"/>
      <c r="H39" s="56"/>
      <c r="I39" s="8">
        <v>0</v>
      </c>
      <c r="J39" s="8">
        <v>4</v>
      </c>
      <c r="K39" s="56" t="s">
        <v>52</v>
      </c>
      <c r="L39" s="56"/>
      <c r="M39" s="56"/>
      <c r="N39" s="11" t="s">
        <v>3</v>
      </c>
      <c r="O39" s="15">
        <v>0.69791666666666663</v>
      </c>
    </row>
    <row r="40" spans="1:29" ht="12" customHeight="1" x14ac:dyDescent="0.25">
      <c r="A40" s="10">
        <v>38</v>
      </c>
      <c r="B40" s="51" t="s">
        <v>34</v>
      </c>
      <c r="C40" s="52"/>
      <c r="D40" s="53"/>
      <c r="E40" s="21"/>
      <c r="F40" s="56" t="s">
        <v>63</v>
      </c>
      <c r="G40" s="56"/>
      <c r="H40" s="56"/>
      <c r="I40" s="8" t="s">
        <v>80</v>
      </c>
      <c r="J40" s="8" t="s">
        <v>81</v>
      </c>
      <c r="K40" s="56" t="s">
        <v>60</v>
      </c>
      <c r="L40" s="56"/>
      <c r="M40" s="56"/>
      <c r="N40" s="11" t="s">
        <v>3</v>
      </c>
      <c r="O40" s="15" t="s">
        <v>36</v>
      </c>
    </row>
    <row r="41" spans="1:29" ht="12" customHeight="1" x14ac:dyDescent="0.25">
      <c r="A41" s="12">
        <v>39</v>
      </c>
      <c r="B41" s="57" t="s">
        <v>27</v>
      </c>
      <c r="C41" s="58"/>
      <c r="D41" s="59"/>
      <c r="E41" s="21"/>
      <c r="F41" s="60" t="s">
        <v>28</v>
      </c>
      <c r="G41" s="60"/>
      <c r="H41" s="60"/>
      <c r="I41" s="9">
        <v>4</v>
      </c>
      <c r="J41" s="9">
        <v>0</v>
      </c>
      <c r="K41" s="60" t="s">
        <v>39</v>
      </c>
      <c r="L41" s="60"/>
      <c r="M41" s="60"/>
      <c r="N41" s="9" t="s">
        <v>3</v>
      </c>
      <c r="O41" s="17" t="s">
        <v>37</v>
      </c>
    </row>
    <row r="42" spans="1:29" ht="12" customHeight="1" x14ac:dyDescent="0.25">
      <c r="A42" s="12">
        <v>40</v>
      </c>
      <c r="B42" s="57" t="s">
        <v>69</v>
      </c>
      <c r="C42" s="58"/>
      <c r="D42" s="59"/>
      <c r="E42" s="21"/>
      <c r="F42" s="60" t="s">
        <v>63</v>
      </c>
      <c r="G42" s="60"/>
      <c r="H42" s="60"/>
      <c r="I42" s="9">
        <v>5</v>
      </c>
      <c r="J42" s="9">
        <v>2</v>
      </c>
      <c r="K42" s="60" t="s">
        <v>52</v>
      </c>
      <c r="L42" s="60"/>
      <c r="M42" s="60"/>
      <c r="N42" s="9" t="s">
        <v>4</v>
      </c>
      <c r="O42" s="17" t="s">
        <v>37</v>
      </c>
    </row>
    <row r="43" spans="1:29" ht="12" customHeight="1" x14ac:dyDescent="0.25">
      <c r="A43" s="10">
        <v>41</v>
      </c>
      <c r="B43" s="51" t="s">
        <v>27</v>
      </c>
      <c r="C43" s="52"/>
      <c r="D43" s="53"/>
      <c r="E43" s="21"/>
      <c r="F43" s="56" t="s">
        <v>28</v>
      </c>
      <c r="G43" s="56"/>
      <c r="H43" s="56"/>
      <c r="I43" s="8">
        <v>3</v>
      </c>
      <c r="J43" s="8">
        <v>0</v>
      </c>
      <c r="K43" s="56" t="s">
        <v>63</v>
      </c>
      <c r="L43" s="56"/>
      <c r="M43" s="56"/>
      <c r="N43" s="8" t="s">
        <v>3</v>
      </c>
      <c r="O43" s="18" t="s">
        <v>35</v>
      </c>
    </row>
    <row r="44" spans="1:29" ht="12" customHeight="1" x14ac:dyDescent="0.25">
      <c r="A44" s="10">
        <v>42</v>
      </c>
      <c r="B44" s="51" t="s">
        <v>41</v>
      </c>
      <c r="C44" s="52"/>
      <c r="D44" s="53"/>
      <c r="E44" s="21"/>
      <c r="F44" s="56" t="s">
        <v>52</v>
      </c>
      <c r="G44" s="56"/>
      <c r="H44" s="56"/>
      <c r="I44" s="8">
        <v>4</v>
      </c>
      <c r="J44" s="8">
        <v>2</v>
      </c>
      <c r="K44" s="56" t="s">
        <v>40</v>
      </c>
      <c r="L44" s="56"/>
      <c r="M44" s="56"/>
      <c r="N44" s="8" t="s">
        <v>4</v>
      </c>
      <c r="O44" s="18" t="s">
        <v>35</v>
      </c>
    </row>
    <row r="45" spans="1:29" ht="12" customHeight="1" x14ac:dyDescent="0.25">
      <c r="A45" s="12">
        <v>43</v>
      </c>
      <c r="B45" s="57" t="s">
        <v>42</v>
      </c>
      <c r="C45" s="58"/>
      <c r="D45" s="59"/>
      <c r="E45" s="21"/>
      <c r="F45" s="60" t="s">
        <v>39</v>
      </c>
      <c r="G45" s="60"/>
      <c r="H45" s="60"/>
      <c r="I45" s="9">
        <v>3</v>
      </c>
      <c r="J45" s="9">
        <v>1</v>
      </c>
      <c r="K45" s="60" t="s">
        <v>63</v>
      </c>
      <c r="L45" s="60"/>
      <c r="M45" s="60"/>
      <c r="N45" s="9" t="s">
        <v>3</v>
      </c>
      <c r="O45" s="17" t="s">
        <v>38</v>
      </c>
    </row>
    <row r="46" spans="1:29" ht="12" customHeight="1" thickBot="1" x14ac:dyDescent="0.3">
      <c r="A46" s="19">
        <v>44</v>
      </c>
      <c r="B46" s="65" t="s">
        <v>27</v>
      </c>
      <c r="C46" s="66"/>
      <c r="D46" s="67"/>
      <c r="E46" s="22"/>
      <c r="F46" s="64" t="s">
        <v>28</v>
      </c>
      <c r="G46" s="64"/>
      <c r="H46" s="64"/>
      <c r="I46" s="14">
        <v>9</v>
      </c>
      <c r="J46" s="14">
        <v>0</v>
      </c>
      <c r="K46" s="64" t="s">
        <v>52</v>
      </c>
      <c r="L46" s="64"/>
      <c r="M46" s="64"/>
      <c r="N46" s="14" t="s">
        <v>4</v>
      </c>
      <c r="O46" s="20" t="s">
        <v>38</v>
      </c>
    </row>
  </sheetData>
  <sheetProtection algorithmName="SHA-512" hashValue="URi2nfyGcWA9eHjZTrWjAJkXGe2Cl3jErCeLKoIO3hk0RpRV+Gkkx9vgMW8jATB6adlv0pJDKpnmigo49w4LEA==" saltValue="FMtzK5zU//Hq48BKynAy/g==" spinCount="100000" sheet="1" objects="1" scenarios="1" selectLockedCells="1" selectUnlockedCells="1"/>
  <mergeCells count="136">
    <mergeCell ref="K46:M46"/>
    <mergeCell ref="F43:H43"/>
    <mergeCell ref="F44:H44"/>
    <mergeCell ref="F45:H45"/>
    <mergeCell ref="F46:H46"/>
    <mergeCell ref="B43:D43"/>
    <mergeCell ref="B44:D44"/>
    <mergeCell ref="B45:D45"/>
    <mergeCell ref="B46:D46"/>
    <mergeCell ref="K43:M43"/>
    <mergeCell ref="K44:M44"/>
    <mergeCell ref="K45:M45"/>
    <mergeCell ref="B20:D20"/>
    <mergeCell ref="K42:M42"/>
    <mergeCell ref="B14:D14"/>
    <mergeCell ref="F14:H14"/>
    <mergeCell ref="K14:M14"/>
    <mergeCell ref="K23:M23"/>
    <mergeCell ref="F23:H23"/>
    <mergeCell ref="B23:D23"/>
    <mergeCell ref="K17:M17"/>
    <mergeCell ref="F17:H17"/>
    <mergeCell ref="B17:D17"/>
    <mergeCell ref="F42:H42"/>
    <mergeCell ref="K33:M33"/>
    <mergeCell ref="K34:M34"/>
    <mergeCell ref="K35:M35"/>
    <mergeCell ref="K36:M36"/>
    <mergeCell ref="K37:M37"/>
    <mergeCell ref="K38:M38"/>
    <mergeCell ref="K39:M39"/>
    <mergeCell ref="K40:M40"/>
    <mergeCell ref="K41:M41"/>
    <mergeCell ref="B42:D4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B36:D36"/>
    <mergeCell ref="B37:D37"/>
    <mergeCell ref="B38:D38"/>
    <mergeCell ref="B39:D39"/>
    <mergeCell ref="B40:D40"/>
    <mergeCell ref="B41:D41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F25:H25"/>
    <mergeCell ref="F26:H26"/>
    <mergeCell ref="K22:M22"/>
    <mergeCell ref="K24:M24"/>
    <mergeCell ref="K25:M25"/>
    <mergeCell ref="K26:M26"/>
    <mergeCell ref="B30:D30"/>
    <mergeCell ref="B31:D31"/>
    <mergeCell ref="B32:D32"/>
    <mergeCell ref="K30:M30"/>
    <mergeCell ref="K31:M31"/>
    <mergeCell ref="K32:M32"/>
    <mergeCell ref="F27:H27"/>
    <mergeCell ref="F28:H28"/>
    <mergeCell ref="F29:H29"/>
    <mergeCell ref="F30:H30"/>
    <mergeCell ref="F31:H31"/>
    <mergeCell ref="F32:H32"/>
    <mergeCell ref="K27:M27"/>
    <mergeCell ref="K28:M28"/>
    <mergeCell ref="K29:M29"/>
    <mergeCell ref="F21:H21"/>
    <mergeCell ref="F12:H12"/>
    <mergeCell ref="F13:H13"/>
    <mergeCell ref="F15:H15"/>
    <mergeCell ref="F16:H16"/>
    <mergeCell ref="K19:M19"/>
    <mergeCell ref="K21:M21"/>
    <mergeCell ref="F22:H22"/>
    <mergeCell ref="F24:H24"/>
    <mergeCell ref="K20:M20"/>
    <mergeCell ref="F20:H20"/>
    <mergeCell ref="A1:O1"/>
    <mergeCell ref="B21:D21"/>
    <mergeCell ref="B22:D22"/>
    <mergeCell ref="F4:H4"/>
    <mergeCell ref="F5:H5"/>
    <mergeCell ref="F6:H6"/>
    <mergeCell ref="F7:H7"/>
    <mergeCell ref="F8:H8"/>
    <mergeCell ref="F9:H9"/>
    <mergeCell ref="B10:D10"/>
    <mergeCell ref="B11:D11"/>
    <mergeCell ref="B12:D12"/>
    <mergeCell ref="B13:D13"/>
    <mergeCell ref="B15:D15"/>
    <mergeCell ref="B16:D16"/>
    <mergeCell ref="B4:D4"/>
    <mergeCell ref="B5:D5"/>
    <mergeCell ref="B6:D6"/>
    <mergeCell ref="B7:D7"/>
    <mergeCell ref="B8:D8"/>
    <mergeCell ref="B9:D9"/>
    <mergeCell ref="F10:H10"/>
    <mergeCell ref="F11:H11"/>
    <mergeCell ref="F18:H18"/>
    <mergeCell ref="B2:D2"/>
    <mergeCell ref="F2:H2"/>
    <mergeCell ref="B3:D3"/>
    <mergeCell ref="F3:H3"/>
    <mergeCell ref="K3:M3"/>
    <mergeCell ref="K2:M2"/>
    <mergeCell ref="B18:D18"/>
    <mergeCell ref="B19:D19"/>
    <mergeCell ref="K4:M4"/>
    <mergeCell ref="K5:M5"/>
    <mergeCell ref="K6:M6"/>
    <mergeCell ref="K7:M7"/>
    <mergeCell ref="K8:M8"/>
    <mergeCell ref="K9:M9"/>
    <mergeCell ref="K10:M10"/>
    <mergeCell ref="K11:M11"/>
    <mergeCell ref="K12:M12"/>
    <mergeCell ref="K13:M13"/>
    <mergeCell ref="K15:M15"/>
    <mergeCell ref="K16:M16"/>
    <mergeCell ref="K18:M18"/>
    <mergeCell ref="F19:H19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4862-F34D-4147-89F4-199FBA40083C}">
  <dimension ref="A1:O24"/>
  <sheetViews>
    <sheetView zoomScale="90" zoomScaleNormal="90" workbookViewId="0">
      <selection activeCell="A15" sqref="A15:D15"/>
    </sheetView>
  </sheetViews>
  <sheetFormatPr defaultRowHeight="15" x14ac:dyDescent="0.25"/>
  <sheetData>
    <row r="1" spans="1:15" x14ac:dyDescent="0.25">
      <c r="A1" s="68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5.75" thickBot="1" x14ac:dyDescent="0.3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15.75" x14ac:dyDescent="0.25">
      <c r="A4" s="70" t="s">
        <v>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</row>
    <row r="5" spans="1:15" x14ac:dyDescent="0.25">
      <c r="A5" s="28" t="s">
        <v>8</v>
      </c>
      <c r="B5" s="73" t="s">
        <v>9</v>
      </c>
      <c r="C5" s="73"/>
      <c r="D5" s="73"/>
      <c r="E5" s="30" t="s">
        <v>10</v>
      </c>
      <c r="F5" s="30" t="s">
        <v>11</v>
      </c>
      <c r="G5" s="30" t="s">
        <v>12</v>
      </c>
      <c r="H5" s="30" t="s">
        <v>13</v>
      </c>
      <c r="I5" s="30" t="s">
        <v>14</v>
      </c>
      <c r="J5" s="73" t="s">
        <v>15</v>
      </c>
      <c r="K5" s="73"/>
      <c r="L5" s="73" t="s">
        <v>16</v>
      </c>
      <c r="M5" s="73"/>
      <c r="N5" s="73" t="s">
        <v>17</v>
      </c>
      <c r="O5" s="74"/>
    </row>
    <row r="6" spans="1:15" x14ac:dyDescent="0.25">
      <c r="A6" s="36" t="s">
        <v>72</v>
      </c>
      <c r="B6" s="75" t="s">
        <v>63</v>
      </c>
      <c r="C6" s="75"/>
      <c r="D6" s="75"/>
      <c r="E6" s="31">
        <f>G6*3+H6</f>
        <v>6</v>
      </c>
      <c r="F6" s="31">
        <f>G6+H6+I6</f>
        <v>2</v>
      </c>
      <c r="G6" s="31">
        <v>2</v>
      </c>
      <c r="H6" s="31">
        <v>0</v>
      </c>
      <c r="I6" s="31">
        <v>0</v>
      </c>
      <c r="J6" s="80">
        <f>L6-N6</f>
        <v>2</v>
      </c>
      <c r="K6" s="80"/>
      <c r="L6" s="80">
        <f>SUM('QUADRO COMPETITIVO'!J16,'QUADRO COMPETITIVO'!I9)</f>
        <v>3</v>
      </c>
      <c r="M6" s="80"/>
      <c r="N6" s="80">
        <f>SUM('QUADRO COMPETITIVO'!J9,'QUADRO COMPETITIVO'!I16)</f>
        <v>1</v>
      </c>
      <c r="O6" s="81"/>
    </row>
    <row r="7" spans="1:15" x14ac:dyDescent="0.25">
      <c r="A7" s="36" t="s">
        <v>71</v>
      </c>
      <c r="B7" s="76" t="s">
        <v>68</v>
      </c>
      <c r="C7" s="77"/>
      <c r="D7" s="78"/>
      <c r="E7" s="31">
        <f t="shared" ref="E7:E8" si="0">G7*3+H7</f>
        <v>1</v>
      </c>
      <c r="F7" s="31">
        <f t="shared" ref="F7:F8" si="1">G7+H7+I7</f>
        <v>2</v>
      </c>
      <c r="G7" s="31">
        <v>0</v>
      </c>
      <c r="H7" s="31">
        <v>1</v>
      </c>
      <c r="I7" s="31">
        <v>1</v>
      </c>
      <c r="J7" s="80">
        <f t="shared" ref="J7:J8" si="2">L7-N7</f>
        <v>-1</v>
      </c>
      <c r="K7" s="80"/>
      <c r="L7" s="80">
        <f>SUM('QUADRO COMPETITIVO'!I3,'QUADRO COMPETITIVO'!J9)</f>
        <v>2</v>
      </c>
      <c r="M7" s="80"/>
      <c r="N7" s="80">
        <f>SUM('QUADRO COMPETITIVO'!J3,'QUADRO COMPETITIVO'!I9)</f>
        <v>3</v>
      </c>
      <c r="O7" s="81"/>
    </row>
    <row r="8" spans="1:15" ht="15.75" thickBot="1" x14ac:dyDescent="0.3">
      <c r="A8" s="37" t="s">
        <v>70</v>
      </c>
      <c r="B8" s="79" t="s">
        <v>60</v>
      </c>
      <c r="C8" s="79"/>
      <c r="D8" s="79"/>
      <c r="E8" s="32">
        <f t="shared" si="0"/>
        <v>1</v>
      </c>
      <c r="F8" s="32">
        <f t="shared" si="1"/>
        <v>2</v>
      </c>
      <c r="G8" s="32">
        <v>0</v>
      </c>
      <c r="H8" s="32">
        <v>1</v>
      </c>
      <c r="I8" s="32">
        <v>1</v>
      </c>
      <c r="J8" s="82">
        <f t="shared" si="2"/>
        <v>-1</v>
      </c>
      <c r="K8" s="82"/>
      <c r="L8" s="82">
        <f>SUM('QUADRO COMPETITIVO'!J3,'QUADRO COMPETITIVO'!I16)</f>
        <v>1</v>
      </c>
      <c r="M8" s="82"/>
      <c r="N8" s="82">
        <f>SUM('QUADRO COMPETITIVO'!I3,'QUADRO COMPETITIVO'!J16)</f>
        <v>2</v>
      </c>
      <c r="O8" s="83"/>
    </row>
    <row r="9" spans="1:15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 ht="15.75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.75" x14ac:dyDescent="0.25">
      <c r="A12" s="70" t="s">
        <v>18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2"/>
    </row>
    <row r="13" spans="1:15" ht="15.75" thickBot="1" x14ac:dyDescent="0.3">
      <c r="A13" s="1" t="s">
        <v>8</v>
      </c>
      <c r="B13" s="84" t="s">
        <v>9</v>
      </c>
      <c r="C13" s="84"/>
      <c r="D13" s="84"/>
      <c r="E13" s="33" t="s">
        <v>10</v>
      </c>
      <c r="F13" s="33" t="s">
        <v>11</v>
      </c>
      <c r="G13" s="33" t="s">
        <v>12</v>
      </c>
      <c r="H13" s="33" t="s">
        <v>13</v>
      </c>
      <c r="I13" s="33" t="s">
        <v>14</v>
      </c>
      <c r="J13" s="84" t="s">
        <v>15</v>
      </c>
      <c r="K13" s="84"/>
      <c r="L13" s="84" t="s">
        <v>16</v>
      </c>
      <c r="M13" s="84"/>
      <c r="N13" s="84" t="s">
        <v>17</v>
      </c>
      <c r="O13" s="85"/>
    </row>
    <row r="14" spans="1:15" x14ac:dyDescent="0.25">
      <c r="A14" s="38" t="s">
        <v>72</v>
      </c>
      <c r="B14" s="87" t="s">
        <v>66</v>
      </c>
      <c r="C14" s="87"/>
      <c r="D14" s="87"/>
      <c r="E14" s="35">
        <f>G14*3+H14</f>
        <v>4</v>
      </c>
      <c r="F14" s="35">
        <f>G14+H14+I14</f>
        <v>2</v>
      </c>
      <c r="G14" s="35">
        <v>1</v>
      </c>
      <c r="H14" s="35">
        <v>1</v>
      </c>
      <c r="I14" s="35">
        <v>0</v>
      </c>
      <c r="J14" s="88">
        <f>L14-N14</f>
        <v>2</v>
      </c>
      <c r="K14" s="88"/>
      <c r="L14" s="88">
        <f>SUM('QUADRO COMPETITIVO'!I10,'QUADRO COMPETITIVO'!J18)</f>
        <v>2</v>
      </c>
      <c r="M14" s="88"/>
      <c r="N14" s="88">
        <f>SUM('QUADRO COMPETITIVO'!J10,'QUADRO COMPETITIVO'!I18)</f>
        <v>0</v>
      </c>
      <c r="O14" s="89"/>
    </row>
    <row r="15" spans="1:15" x14ac:dyDescent="0.25">
      <c r="A15" s="39" t="s">
        <v>70</v>
      </c>
      <c r="B15" s="90" t="s">
        <v>65</v>
      </c>
      <c r="C15" s="90"/>
      <c r="D15" s="90"/>
      <c r="E15" s="35">
        <f t="shared" ref="E15:E16" si="3">G15*3+H15</f>
        <v>0</v>
      </c>
      <c r="F15" s="35">
        <f t="shared" ref="F15:F16" si="4">G15+H15+I15</f>
        <v>2</v>
      </c>
      <c r="G15" s="31">
        <v>0</v>
      </c>
      <c r="H15" s="31">
        <v>0</v>
      </c>
      <c r="I15" s="31">
        <v>2</v>
      </c>
      <c r="J15" s="88">
        <f t="shared" ref="J15:J16" si="5">L15-N15</f>
        <v>-3</v>
      </c>
      <c r="K15" s="88"/>
      <c r="L15" s="80">
        <f>SUM('QUADRO COMPETITIVO'!I4,'QUADRO COMPETITIVO'!J10)</f>
        <v>1</v>
      </c>
      <c r="M15" s="80"/>
      <c r="N15" s="80">
        <f>SUM('QUADRO COMPETITIVO'!I10,'QUADRO COMPETITIVO'!J4)</f>
        <v>4</v>
      </c>
      <c r="O15" s="81"/>
    </row>
    <row r="16" spans="1:15" ht="15.75" thickBot="1" x14ac:dyDescent="0.3">
      <c r="A16" s="37" t="s">
        <v>71</v>
      </c>
      <c r="B16" s="79" t="s">
        <v>61</v>
      </c>
      <c r="C16" s="79"/>
      <c r="D16" s="79"/>
      <c r="E16" s="34">
        <f t="shared" si="3"/>
        <v>4</v>
      </c>
      <c r="F16" s="34">
        <f t="shared" si="4"/>
        <v>2</v>
      </c>
      <c r="G16" s="32">
        <v>1</v>
      </c>
      <c r="H16" s="32">
        <v>1</v>
      </c>
      <c r="I16" s="32">
        <v>0</v>
      </c>
      <c r="J16" s="86">
        <f t="shared" si="5"/>
        <v>1</v>
      </c>
      <c r="K16" s="86"/>
      <c r="L16" s="82">
        <f>SUM('QUADRO COMPETITIVO'!J4,'QUADRO COMPETITIVO'!I18)</f>
        <v>2</v>
      </c>
      <c r="M16" s="82"/>
      <c r="N16" s="82">
        <f>SUM('QUADRO COMPETITIVO'!I4,'QUADRO COMPETITIVO'!J18)</f>
        <v>1</v>
      </c>
      <c r="O16" s="83"/>
    </row>
    <row r="17" spans="1:15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15.75" thickBot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.75" x14ac:dyDescent="0.25">
      <c r="A20" s="70" t="s">
        <v>19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/>
    </row>
    <row r="21" spans="1:15" ht="15.75" thickBot="1" x14ac:dyDescent="0.3">
      <c r="A21" s="1" t="s">
        <v>8</v>
      </c>
      <c r="B21" s="84" t="s">
        <v>9</v>
      </c>
      <c r="C21" s="84"/>
      <c r="D21" s="84"/>
      <c r="E21" s="33" t="s">
        <v>10</v>
      </c>
      <c r="F21" s="33" t="s">
        <v>11</v>
      </c>
      <c r="G21" s="33" t="s">
        <v>12</v>
      </c>
      <c r="H21" s="33" t="s">
        <v>13</v>
      </c>
      <c r="I21" s="33" t="s">
        <v>14</v>
      </c>
      <c r="J21" s="84" t="s">
        <v>15</v>
      </c>
      <c r="K21" s="84"/>
      <c r="L21" s="84" t="s">
        <v>16</v>
      </c>
      <c r="M21" s="84"/>
      <c r="N21" s="84" t="s">
        <v>17</v>
      </c>
      <c r="O21" s="85"/>
    </row>
    <row r="22" spans="1:15" x14ac:dyDescent="0.25">
      <c r="A22" s="38" t="s">
        <v>71</v>
      </c>
      <c r="B22" s="87" t="s">
        <v>64</v>
      </c>
      <c r="C22" s="87"/>
      <c r="D22" s="87"/>
      <c r="E22" s="35">
        <f>G22*3+H22</f>
        <v>1</v>
      </c>
      <c r="F22" s="35">
        <f>G22+H22+I22</f>
        <v>2</v>
      </c>
      <c r="G22" s="35">
        <v>0</v>
      </c>
      <c r="H22" s="35">
        <v>1</v>
      </c>
      <c r="I22" s="35">
        <v>1</v>
      </c>
      <c r="J22" s="88">
        <f>L22-N22</f>
        <v>-1</v>
      </c>
      <c r="K22" s="88"/>
      <c r="L22" s="88">
        <f>SUM('QUADRO COMPETITIVO'!I11,'QUADRO COMPETITIVO'!J19)</f>
        <v>0</v>
      </c>
      <c r="M22" s="88"/>
      <c r="N22" s="88">
        <f>SUM('QUADRO COMPETITIVO'!J11,'QUADRO COMPETITIVO'!I19)</f>
        <v>1</v>
      </c>
      <c r="O22" s="89"/>
    </row>
    <row r="23" spans="1:15" x14ac:dyDescent="0.25">
      <c r="A23" s="36" t="s">
        <v>72</v>
      </c>
      <c r="B23" s="75" t="s">
        <v>67</v>
      </c>
      <c r="C23" s="75"/>
      <c r="D23" s="75"/>
      <c r="E23" s="35">
        <f t="shared" ref="E23:E24" si="6">G23*3+H23</f>
        <v>6</v>
      </c>
      <c r="F23" s="35">
        <f t="shared" ref="F23:F24" si="7">G23+H23+I23</f>
        <v>2</v>
      </c>
      <c r="G23" s="31">
        <v>2</v>
      </c>
      <c r="H23" s="31">
        <v>0</v>
      </c>
      <c r="I23" s="31">
        <v>0</v>
      </c>
      <c r="J23" s="88">
        <f t="shared" ref="J23:J24" si="8">L23-N23</f>
        <v>2</v>
      </c>
      <c r="K23" s="88"/>
      <c r="L23" s="80">
        <f>SUM('QUADRO COMPETITIVO'!J11,'QUADRO COMPETITIVO'!I5)</f>
        <v>2</v>
      </c>
      <c r="M23" s="80"/>
      <c r="N23" s="80">
        <f>SUM('QUADRO COMPETITIVO'!J5,'QUADRO COMPETITIVO'!I11)</f>
        <v>0</v>
      </c>
      <c r="O23" s="81"/>
    </row>
    <row r="24" spans="1:15" ht="15.75" thickBot="1" x14ac:dyDescent="0.3">
      <c r="A24" s="37" t="s">
        <v>70</v>
      </c>
      <c r="B24" s="79" t="s">
        <v>62</v>
      </c>
      <c r="C24" s="79"/>
      <c r="D24" s="79"/>
      <c r="E24" s="34">
        <f t="shared" si="6"/>
        <v>1</v>
      </c>
      <c r="F24" s="34">
        <f t="shared" si="7"/>
        <v>2</v>
      </c>
      <c r="G24" s="32">
        <v>0</v>
      </c>
      <c r="H24" s="32">
        <v>1</v>
      </c>
      <c r="I24" s="32">
        <v>1</v>
      </c>
      <c r="J24" s="86">
        <f t="shared" si="8"/>
        <v>-1</v>
      </c>
      <c r="K24" s="86"/>
      <c r="L24" s="82">
        <f>SUM('QUADRO COMPETITIVO'!J5,'QUADRO COMPETITIVO'!I19)</f>
        <v>0</v>
      </c>
      <c r="M24" s="82"/>
      <c r="N24" s="82">
        <f>SUM('QUADRO COMPETITIVO'!I5,'QUADRO COMPETITIVO'!J19)</f>
        <v>1</v>
      </c>
      <c r="O24" s="83"/>
    </row>
  </sheetData>
  <sheetProtection algorithmName="SHA-512" hashValue="qV82fYFUG9hq7ZZyW01Epdk7G3mVAEYkT1xvU2ouUCCTT/BHNEPQZLL84r9ZEURAwXx6U4vWhy1BWLucSZ+TCA==" saltValue="72u9++hlTJUIfLJG6EBRCA==" spinCount="100000" sheet="1" objects="1" scenarios="1" selectLockedCells="1" selectUnlockedCells="1"/>
  <mergeCells count="53">
    <mergeCell ref="L21:M21"/>
    <mergeCell ref="B24:D24"/>
    <mergeCell ref="J24:K24"/>
    <mergeCell ref="L24:M24"/>
    <mergeCell ref="N24:O24"/>
    <mergeCell ref="B22:D22"/>
    <mergeCell ref="J22:K22"/>
    <mergeCell ref="L22:M22"/>
    <mergeCell ref="N22:O22"/>
    <mergeCell ref="B23:D23"/>
    <mergeCell ref="J23:K23"/>
    <mergeCell ref="L23:M23"/>
    <mergeCell ref="N23:O23"/>
    <mergeCell ref="N21:O21"/>
    <mergeCell ref="B21:D21"/>
    <mergeCell ref="J21:K21"/>
    <mergeCell ref="B14:D14"/>
    <mergeCell ref="J14:K14"/>
    <mergeCell ref="L14:M14"/>
    <mergeCell ref="N14:O14"/>
    <mergeCell ref="B15:D15"/>
    <mergeCell ref="J15:K15"/>
    <mergeCell ref="L15:M15"/>
    <mergeCell ref="N15:O15"/>
    <mergeCell ref="B16:D16"/>
    <mergeCell ref="J16:K16"/>
    <mergeCell ref="L16:M16"/>
    <mergeCell ref="N16:O16"/>
    <mergeCell ref="A20:O20"/>
    <mergeCell ref="A12:O12"/>
    <mergeCell ref="B13:D13"/>
    <mergeCell ref="J13:K13"/>
    <mergeCell ref="L13:M13"/>
    <mergeCell ref="N13:O13"/>
    <mergeCell ref="B6:D6"/>
    <mergeCell ref="B7:D7"/>
    <mergeCell ref="B8:D8"/>
    <mergeCell ref="N6:O6"/>
    <mergeCell ref="L6:M6"/>
    <mergeCell ref="J6:K6"/>
    <mergeCell ref="J7:K7"/>
    <mergeCell ref="J8:K8"/>
    <mergeCell ref="L7:M7"/>
    <mergeCell ref="L8:M8"/>
    <mergeCell ref="N7:O7"/>
    <mergeCell ref="N8:O8"/>
    <mergeCell ref="A1:O2"/>
    <mergeCell ref="A3:O3"/>
    <mergeCell ref="A4:O4"/>
    <mergeCell ref="B5:D5"/>
    <mergeCell ref="J5:K5"/>
    <mergeCell ref="L5:M5"/>
    <mergeCell ref="N5:O5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3078-AB11-46D4-B356-756A1AEE3DFB}">
  <dimension ref="A1:O24"/>
  <sheetViews>
    <sheetView tabSelected="1" zoomScale="91" zoomScaleNormal="91" workbookViewId="0">
      <selection activeCell="J7" sqref="J7:K7"/>
    </sheetView>
  </sheetViews>
  <sheetFormatPr defaultRowHeight="15" x14ac:dyDescent="0.25"/>
  <cols>
    <col min="10" max="10" width="9.140625" customWidth="1"/>
    <col min="12" max="12" width="9.28515625" customWidth="1"/>
    <col min="14" max="14" width="7.85546875" customWidth="1"/>
  </cols>
  <sheetData>
    <row r="1" spans="1:15" x14ac:dyDescent="0.25">
      <c r="A1" s="68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5.75" thickBot="1" x14ac:dyDescent="0.3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15.75" x14ac:dyDescent="0.25">
      <c r="A4" s="70" t="s">
        <v>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</row>
    <row r="5" spans="1:15" ht="15.75" thickBot="1" x14ac:dyDescent="0.3">
      <c r="A5" s="1" t="s">
        <v>8</v>
      </c>
      <c r="B5" s="84" t="s">
        <v>9</v>
      </c>
      <c r="C5" s="84"/>
      <c r="D5" s="84"/>
      <c r="E5" s="33" t="s">
        <v>10</v>
      </c>
      <c r="F5" s="33" t="s">
        <v>11</v>
      </c>
      <c r="G5" s="33" t="s">
        <v>12</v>
      </c>
      <c r="H5" s="33" t="s">
        <v>13</v>
      </c>
      <c r="I5" s="33" t="s">
        <v>14</v>
      </c>
      <c r="J5" s="84" t="s">
        <v>15</v>
      </c>
      <c r="K5" s="84"/>
      <c r="L5" s="84" t="s">
        <v>16</v>
      </c>
      <c r="M5" s="84"/>
      <c r="N5" s="84" t="s">
        <v>17</v>
      </c>
      <c r="O5" s="85"/>
    </row>
    <row r="6" spans="1:15" x14ac:dyDescent="0.25">
      <c r="A6" s="40" t="s">
        <v>70</v>
      </c>
      <c r="B6" s="91" t="s">
        <v>59</v>
      </c>
      <c r="C6" s="91"/>
      <c r="D6" s="91"/>
      <c r="E6" s="41">
        <f>G6*3+H6</f>
        <v>0</v>
      </c>
      <c r="F6" s="41">
        <f>SUM(G6:I6)</f>
        <v>2</v>
      </c>
      <c r="G6" s="41">
        <v>0</v>
      </c>
      <c r="H6" s="41">
        <v>0</v>
      </c>
      <c r="I6" s="41">
        <v>2</v>
      </c>
      <c r="J6" s="92">
        <f>L6-N6</f>
        <v>-6</v>
      </c>
      <c r="K6" s="92"/>
      <c r="L6" s="92">
        <f>SUM('QUADRO COMPETITIVO'!I12,'QUADRO COMPETITIVO'!J21)</f>
        <v>0</v>
      </c>
      <c r="M6" s="92"/>
      <c r="N6" s="92">
        <f>SUM('QUADRO COMPETITIVO'!J12,'QUADRO COMPETITIVO'!I21)</f>
        <v>6</v>
      </c>
      <c r="O6" s="93"/>
    </row>
    <row r="7" spans="1:15" x14ac:dyDescent="0.25">
      <c r="A7" s="42" t="s">
        <v>71</v>
      </c>
      <c r="B7" s="94" t="s">
        <v>57</v>
      </c>
      <c r="C7" s="94"/>
      <c r="D7" s="94"/>
      <c r="E7" s="41">
        <f t="shared" ref="E7:E8" si="0">G7*3+H7</f>
        <v>4</v>
      </c>
      <c r="F7" s="41">
        <f t="shared" ref="F7:F8" si="1">SUM(G7:I7)</f>
        <v>2</v>
      </c>
      <c r="G7" s="43">
        <v>1</v>
      </c>
      <c r="H7" s="43">
        <v>1</v>
      </c>
      <c r="I7" s="43">
        <v>0</v>
      </c>
      <c r="J7" s="92">
        <f t="shared" ref="J7:J8" si="2">L7-N7</f>
        <v>3</v>
      </c>
      <c r="K7" s="92"/>
      <c r="L7" s="95">
        <f>SUM('QUADRO COMPETITIVO'!J12,'QUADRO COMPETITIVO'!I6)</f>
        <v>4</v>
      </c>
      <c r="M7" s="95"/>
      <c r="N7" s="95">
        <f>SUM('QUADRO COMPETITIVO'!J6,'QUADRO COMPETITIVO'!I12)</f>
        <v>1</v>
      </c>
      <c r="O7" s="96"/>
    </row>
    <row r="8" spans="1:15" ht="15.75" thickBot="1" x14ac:dyDescent="0.3">
      <c r="A8" s="44" t="s">
        <v>72</v>
      </c>
      <c r="B8" s="97" t="s">
        <v>53</v>
      </c>
      <c r="C8" s="97"/>
      <c r="D8" s="97"/>
      <c r="E8" s="45">
        <f t="shared" si="0"/>
        <v>4</v>
      </c>
      <c r="F8" s="45">
        <f t="shared" si="1"/>
        <v>2</v>
      </c>
      <c r="G8" s="46">
        <v>1</v>
      </c>
      <c r="H8" s="46">
        <v>1</v>
      </c>
      <c r="I8" s="46">
        <v>0</v>
      </c>
      <c r="J8" s="98">
        <f t="shared" si="2"/>
        <v>3</v>
      </c>
      <c r="K8" s="98"/>
      <c r="L8" s="99">
        <f>SUM('QUADRO COMPETITIVO'!J6,'QUADRO COMPETITIVO'!I21)</f>
        <v>4</v>
      </c>
      <c r="M8" s="99"/>
      <c r="N8" s="99">
        <f>SUM('QUADRO COMPETITIVO'!I6,'QUADRO COMPETITIVO'!J21)</f>
        <v>1</v>
      </c>
      <c r="O8" s="100"/>
    </row>
    <row r="9" spans="1:15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 ht="15.75" thickBot="1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ht="15.75" x14ac:dyDescent="0.25">
      <c r="A12" s="70" t="s">
        <v>18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2"/>
    </row>
    <row r="13" spans="1:15" ht="15.75" thickBot="1" x14ac:dyDescent="0.3">
      <c r="A13" s="1" t="s">
        <v>8</v>
      </c>
      <c r="B13" s="84" t="s">
        <v>9</v>
      </c>
      <c r="C13" s="84"/>
      <c r="D13" s="84"/>
      <c r="E13" s="33" t="s">
        <v>10</v>
      </c>
      <c r="F13" s="33" t="s">
        <v>11</v>
      </c>
      <c r="G13" s="33" t="s">
        <v>12</v>
      </c>
      <c r="H13" s="33" t="s">
        <v>13</v>
      </c>
      <c r="I13" s="33" t="s">
        <v>14</v>
      </c>
      <c r="J13" s="84" t="s">
        <v>15</v>
      </c>
      <c r="K13" s="84"/>
      <c r="L13" s="84" t="s">
        <v>16</v>
      </c>
      <c r="M13" s="84"/>
      <c r="N13" s="84" t="s">
        <v>17</v>
      </c>
      <c r="O13" s="85"/>
    </row>
    <row r="14" spans="1:15" x14ac:dyDescent="0.25">
      <c r="A14" s="48" t="s">
        <v>72</v>
      </c>
      <c r="B14" s="101" t="s">
        <v>52</v>
      </c>
      <c r="C14" s="101"/>
      <c r="D14" s="101"/>
      <c r="E14" s="41">
        <f>G14*3+H14</f>
        <v>6</v>
      </c>
      <c r="F14" s="41">
        <f>G14+H14+I14</f>
        <v>2</v>
      </c>
      <c r="G14" s="41">
        <v>2</v>
      </c>
      <c r="H14" s="41">
        <v>0</v>
      </c>
      <c r="I14" s="41">
        <v>0</v>
      </c>
      <c r="J14" s="92">
        <f>L14-N14</f>
        <v>10</v>
      </c>
      <c r="K14" s="92"/>
      <c r="L14" s="92">
        <f>SUM('QUADRO COMPETITIVO'!I13,'QUADRO COMPETITIVO'!J22)</f>
        <v>10</v>
      </c>
      <c r="M14" s="92"/>
      <c r="N14" s="92">
        <f>SUM('QUADRO COMPETITIVO'!J13,'QUADRO COMPETITIVO'!I22)</f>
        <v>0</v>
      </c>
      <c r="O14" s="93"/>
    </row>
    <row r="15" spans="1:15" x14ac:dyDescent="0.25">
      <c r="A15" s="42" t="s">
        <v>71</v>
      </c>
      <c r="B15" s="94" t="s">
        <v>56</v>
      </c>
      <c r="C15" s="94"/>
      <c r="D15" s="94"/>
      <c r="E15" s="41">
        <f t="shared" ref="E15:E16" si="3">G15*3+H15</f>
        <v>3</v>
      </c>
      <c r="F15" s="41">
        <f t="shared" ref="F15:F16" si="4">G15+H15+I15</f>
        <v>2</v>
      </c>
      <c r="G15" s="43">
        <v>1</v>
      </c>
      <c r="H15" s="43">
        <v>0</v>
      </c>
      <c r="I15" s="43">
        <v>1</v>
      </c>
      <c r="J15" s="95">
        <f>L15-N15</f>
        <v>-4</v>
      </c>
      <c r="K15" s="95"/>
      <c r="L15" s="95">
        <f>SUM('QUADRO COMPETITIVO'!J13,'QUADRO COMPETITIVO'!I7)</f>
        <v>3</v>
      </c>
      <c r="M15" s="95"/>
      <c r="N15" s="95">
        <f>SUM('QUADRO COMPETITIVO'!J7,'QUADRO COMPETITIVO'!I13)</f>
        <v>7</v>
      </c>
      <c r="O15" s="96"/>
    </row>
    <row r="16" spans="1:15" ht="15.75" thickBot="1" x14ac:dyDescent="0.3">
      <c r="A16" s="49" t="s">
        <v>70</v>
      </c>
      <c r="B16" s="102" t="s">
        <v>58</v>
      </c>
      <c r="C16" s="102"/>
      <c r="D16" s="102"/>
      <c r="E16" s="45">
        <f t="shared" si="3"/>
        <v>0</v>
      </c>
      <c r="F16" s="45">
        <f t="shared" si="4"/>
        <v>2</v>
      </c>
      <c r="G16" s="46">
        <v>0</v>
      </c>
      <c r="H16" s="46">
        <v>0</v>
      </c>
      <c r="I16" s="46">
        <v>2</v>
      </c>
      <c r="J16" s="99">
        <f>L16-N16</f>
        <v>-6</v>
      </c>
      <c r="K16" s="99"/>
      <c r="L16" s="99">
        <f>SUM('QUADRO COMPETITIVO'!J7,'QUADRO COMPETITIVO'!I22)</f>
        <v>0</v>
      </c>
      <c r="M16" s="99"/>
      <c r="N16" s="99">
        <f>SUM('QUADRO COMPETITIVO'!I7,'QUADRO COMPETITIVO'!J22)</f>
        <v>6</v>
      </c>
      <c r="O16" s="100"/>
    </row>
    <row r="17" spans="1:15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5" ht="15.75" thickBo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15.75" x14ac:dyDescent="0.25">
      <c r="A20" s="70" t="s">
        <v>19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/>
    </row>
    <row r="21" spans="1:15" ht="15.75" thickBot="1" x14ac:dyDescent="0.3">
      <c r="A21" s="1" t="s">
        <v>8</v>
      </c>
      <c r="B21" s="84" t="s">
        <v>9</v>
      </c>
      <c r="C21" s="84"/>
      <c r="D21" s="84"/>
      <c r="E21" s="33" t="s">
        <v>10</v>
      </c>
      <c r="F21" s="33" t="s">
        <v>11</v>
      </c>
      <c r="G21" s="33" t="s">
        <v>12</v>
      </c>
      <c r="H21" s="33" t="s">
        <v>13</v>
      </c>
      <c r="I21" s="33" t="s">
        <v>14</v>
      </c>
      <c r="J21" s="84" t="s">
        <v>15</v>
      </c>
      <c r="K21" s="84"/>
      <c r="L21" s="84" t="s">
        <v>16</v>
      </c>
      <c r="M21" s="84"/>
      <c r="N21" s="84" t="s">
        <v>17</v>
      </c>
      <c r="O21" s="85"/>
    </row>
    <row r="22" spans="1:15" x14ac:dyDescent="0.25">
      <c r="A22" s="48" t="s">
        <v>70</v>
      </c>
      <c r="B22" s="101" t="s">
        <v>51</v>
      </c>
      <c r="C22" s="101"/>
      <c r="D22" s="101"/>
      <c r="E22" s="41">
        <f>G22*3+H22</f>
        <v>0</v>
      </c>
      <c r="F22" s="41">
        <f>G22+H22+I22</f>
        <v>2</v>
      </c>
      <c r="G22" s="41">
        <v>0</v>
      </c>
      <c r="H22" s="41">
        <v>0</v>
      </c>
      <c r="I22" s="41">
        <v>2</v>
      </c>
      <c r="J22" s="92">
        <f>L22-N22</f>
        <v>-5</v>
      </c>
      <c r="K22" s="92"/>
      <c r="L22" s="92">
        <f>SUM('QUADRO COMPETITIVO'!I15,'QUADRO COMPETITIVO'!J24)</f>
        <v>0</v>
      </c>
      <c r="M22" s="92"/>
      <c r="N22" s="92">
        <f>SUM('QUADRO COMPETITIVO'!J15,'QUADRO COMPETITIVO'!I24)</f>
        <v>5</v>
      </c>
      <c r="O22" s="93"/>
    </row>
    <row r="23" spans="1:15" x14ac:dyDescent="0.25">
      <c r="A23" s="42" t="s">
        <v>71</v>
      </c>
      <c r="B23" s="94" t="s">
        <v>54</v>
      </c>
      <c r="C23" s="94"/>
      <c r="D23" s="94"/>
      <c r="E23" s="41">
        <f t="shared" ref="E23:E24" si="5">G23*3+H23</f>
        <v>4</v>
      </c>
      <c r="F23" s="41">
        <f t="shared" ref="F23:F24" si="6">G23+H23+I23</f>
        <v>2</v>
      </c>
      <c r="G23" s="43">
        <v>1</v>
      </c>
      <c r="H23" s="43">
        <v>1</v>
      </c>
      <c r="I23" s="43">
        <v>0</v>
      </c>
      <c r="J23" s="92">
        <f t="shared" ref="J23:J24" si="7">L23-N23</f>
        <v>2</v>
      </c>
      <c r="K23" s="92"/>
      <c r="L23" s="95">
        <f>SUM('QUADRO COMPETITIVO'!J15,'QUADRO COMPETITIVO'!I8)</f>
        <v>2</v>
      </c>
      <c r="M23" s="95"/>
      <c r="N23" s="95">
        <f>SUM('QUADRO COMPETITIVO'!J8,'QUADRO COMPETITIVO'!I15)</f>
        <v>0</v>
      </c>
      <c r="O23" s="96"/>
    </row>
    <row r="24" spans="1:15" ht="15.75" thickBot="1" x14ac:dyDescent="0.3">
      <c r="A24" s="44" t="s">
        <v>72</v>
      </c>
      <c r="B24" s="97" t="s">
        <v>55</v>
      </c>
      <c r="C24" s="97"/>
      <c r="D24" s="97"/>
      <c r="E24" s="45">
        <f t="shared" si="5"/>
        <v>4</v>
      </c>
      <c r="F24" s="45">
        <f t="shared" si="6"/>
        <v>2</v>
      </c>
      <c r="G24" s="46">
        <v>1</v>
      </c>
      <c r="H24" s="46">
        <v>1</v>
      </c>
      <c r="I24" s="46">
        <v>0</v>
      </c>
      <c r="J24" s="98">
        <f t="shared" si="7"/>
        <v>3</v>
      </c>
      <c r="K24" s="98"/>
      <c r="L24" s="99">
        <f>SUM('QUADRO COMPETITIVO'!J8,'QUADRO COMPETITIVO'!I24)</f>
        <v>3</v>
      </c>
      <c r="M24" s="99"/>
      <c r="N24" s="99">
        <f>SUM('QUADRO COMPETITIVO'!I8,'QUADRO COMPETITIVO'!J24)</f>
        <v>0</v>
      </c>
      <c r="O24" s="100"/>
    </row>
  </sheetData>
  <sheetProtection algorithmName="SHA-512" hashValue="NB9SYY9rpIi0qwxL2Y98ZUIG0E+Hh7t0bCnrj4RkoMXwwvzMFllH7tz0vkQuBlQ1W8VUQlLca4sej6+vFu+fMA==" saltValue="dHHx6KzZgqpnwjh4Uos/jQ==" spinCount="100000" sheet="1" objects="1" scenarios="1" selectLockedCells="1" selectUnlockedCells="1"/>
  <mergeCells count="53">
    <mergeCell ref="N16:O16"/>
    <mergeCell ref="A20:O20"/>
    <mergeCell ref="B24:D24"/>
    <mergeCell ref="J24:K24"/>
    <mergeCell ref="L24:M24"/>
    <mergeCell ref="N24:O24"/>
    <mergeCell ref="B22:D22"/>
    <mergeCell ref="J22:K22"/>
    <mergeCell ref="L22:M22"/>
    <mergeCell ref="N22:O22"/>
    <mergeCell ref="B23:D23"/>
    <mergeCell ref="J23:K23"/>
    <mergeCell ref="L23:M23"/>
    <mergeCell ref="N23:O23"/>
    <mergeCell ref="A12:O12"/>
    <mergeCell ref="B21:D21"/>
    <mergeCell ref="J21:K21"/>
    <mergeCell ref="L21:M21"/>
    <mergeCell ref="N21:O21"/>
    <mergeCell ref="B14:D14"/>
    <mergeCell ref="J14:K14"/>
    <mergeCell ref="L14:M14"/>
    <mergeCell ref="N14:O14"/>
    <mergeCell ref="B15:D15"/>
    <mergeCell ref="J15:K15"/>
    <mergeCell ref="L15:M15"/>
    <mergeCell ref="N15:O15"/>
    <mergeCell ref="B16:D16"/>
    <mergeCell ref="J16:K16"/>
    <mergeCell ref="L16:M16"/>
    <mergeCell ref="B13:D13"/>
    <mergeCell ref="J13:K13"/>
    <mergeCell ref="L13:M13"/>
    <mergeCell ref="N13:O13"/>
    <mergeCell ref="B6:D6"/>
    <mergeCell ref="J6:K6"/>
    <mergeCell ref="L6:M6"/>
    <mergeCell ref="N6:O6"/>
    <mergeCell ref="B7:D7"/>
    <mergeCell ref="J7:K7"/>
    <mergeCell ref="L7:M7"/>
    <mergeCell ref="N7:O7"/>
    <mergeCell ref="B8:D8"/>
    <mergeCell ref="J8:K8"/>
    <mergeCell ref="L8:M8"/>
    <mergeCell ref="N8:O8"/>
    <mergeCell ref="A1:O2"/>
    <mergeCell ref="A3:O3"/>
    <mergeCell ref="A4:O4"/>
    <mergeCell ref="B5:D5"/>
    <mergeCell ref="J5:K5"/>
    <mergeCell ref="L5:M5"/>
    <mergeCell ref="N5:O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QUADRO COMPETITIVO</vt:lpstr>
      <vt:lpstr>DIVISÃO A</vt:lpstr>
      <vt:lpstr>DIVISÃO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Teixeira</dc:creator>
  <cp:lastModifiedBy>André Teixeira</cp:lastModifiedBy>
  <cp:lastPrinted>2019-06-15T15:09:29Z</cp:lastPrinted>
  <dcterms:created xsi:type="dcterms:W3CDTF">2019-06-07T19:23:11Z</dcterms:created>
  <dcterms:modified xsi:type="dcterms:W3CDTF">2019-06-15T21:50:49Z</dcterms:modified>
</cp:coreProperties>
</file>